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30.1.2023\"/>
    </mc:Choice>
  </mc:AlternateContent>
  <xr:revisionPtr revIDLastSave="0" documentId="13_ncr:1_{4624832C-04C1-41CE-BA39-F65F8E4BF7FA}" xr6:coauthVersionLast="47" xr6:coauthVersionMax="47" xr10:uidLastSave="{00000000-0000-0000-0000-000000000000}"/>
  <bookViews>
    <workbookView xWindow="28680" yWindow="-120" windowWidth="29040" windowHeight="15840" xr2:uid="{4CD65870-348F-4AF8-8E5A-CD9E4F38E66E}"/>
  </bookViews>
  <sheets>
    <sheet name="Rekapitulace" sheetId="1" r:id="rId1"/>
    <sheet name="005-01" sheetId="4" r:id="rId2"/>
    <sheet name="005-02" sheetId="5" r:id="rId3"/>
    <sheet name="005-03" sheetId="3" r:id="rId4"/>
  </sheets>
  <definedNames>
    <definedName name="_xlnm.Print_Area" localSheetId="1">'005-01'!$A$1:$N$23</definedName>
    <definedName name="_xlnm.Print_Area" localSheetId="2">'005-02'!$A$1:$M$1007</definedName>
    <definedName name="_xlnm.Print_Area" localSheetId="3">'005-03'!$A$1:$N$53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3" i="3" l="1"/>
  <c r="S24" i="3"/>
  <c r="S25" i="3"/>
  <c r="S27" i="3"/>
  <c r="S28" i="3"/>
  <c r="S32" i="3"/>
  <c r="S37" i="3"/>
  <c r="S43" i="3"/>
  <c r="Q18" i="3"/>
  <c r="R18" i="3"/>
  <c r="Q19" i="3"/>
  <c r="R19" i="3" s="1"/>
  <c r="Q20" i="3"/>
  <c r="R20" i="3" s="1"/>
  <c r="Q21" i="3"/>
  <c r="R21" i="3" s="1"/>
  <c r="Q22" i="3"/>
  <c r="R22" i="3"/>
  <c r="Q23" i="3"/>
  <c r="R23" i="3" s="1"/>
  <c r="Q24" i="3"/>
  <c r="R24" i="3" s="1"/>
  <c r="Q25" i="3"/>
  <c r="R25" i="3" s="1"/>
  <c r="Q27" i="3"/>
  <c r="R27" i="3" s="1"/>
  <c r="Q28" i="3"/>
  <c r="R28" i="3" s="1"/>
  <c r="Q29" i="3"/>
  <c r="R29" i="3" s="1"/>
  <c r="Q30" i="3"/>
  <c r="R30" i="3"/>
  <c r="Q31" i="3"/>
  <c r="R31" i="3" s="1"/>
  <c r="Q32" i="3"/>
  <c r="R32" i="3" s="1"/>
  <c r="Q33" i="3"/>
  <c r="R33" i="3" s="1"/>
  <c r="Q34" i="3"/>
  <c r="R34" i="3"/>
  <c r="Q35" i="3"/>
  <c r="R35" i="3" s="1"/>
  <c r="Q36" i="3"/>
  <c r="R36" i="3" s="1"/>
  <c r="Q37" i="3"/>
  <c r="R37" i="3" s="1"/>
  <c r="Q38" i="3"/>
  <c r="R38" i="3"/>
  <c r="Q39" i="3"/>
  <c r="R39" i="3" s="1"/>
  <c r="Q40" i="3"/>
  <c r="R40" i="3" s="1"/>
  <c r="Q41" i="3"/>
  <c r="R41" i="3" s="1"/>
  <c r="Q42" i="3"/>
  <c r="R42" i="3"/>
  <c r="Q43" i="3"/>
  <c r="R43" i="3" s="1"/>
  <c r="Q44" i="3"/>
  <c r="R44" i="3" s="1"/>
  <c r="Q45" i="3"/>
  <c r="R45" i="3" s="1"/>
  <c r="Q46" i="3"/>
  <c r="R46" i="3"/>
  <c r="R17" i="3"/>
  <c r="Q17" i="3"/>
  <c r="L30" i="3"/>
  <c r="M30" i="3"/>
  <c r="N30" i="3"/>
  <c r="L31" i="3"/>
  <c r="N31" i="3" s="1"/>
  <c r="M31" i="3"/>
  <c r="L33" i="3"/>
  <c r="M33" i="3"/>
  <c r="L34" i="3"/>
  <c r="M34" i="3"/>
  <c r="L35" i="3"/>
  <c r="N35" i="3" s="1"/>
  <c r="M35" i="3"/>
  <c r="L36" i="3"/>
  <c r="M36" i="3"/>
  <c r="L38" i="3"/>
  <c r="M38" i="3"/>
  <c r="N38" i="3"/>
  <c r="L39" i="3"/>
  <c r="M39" i="3"/>
  <c r="N39" i="3"/>
  <c r="L40" i="3"/>
  <c r="N40" i="3" s="1"/>
  <c r="M40" i="3"/>
  <c r="L41" i="3"/>
  <c r="N41" i="3" s="1"/>
  <c r="M41" i="3"/>
  <c r="L42" i="3"/>
  <c r="M42" i="3"/>
  <c r="N42" i="3" s="1"/>
  <c r="L44" i="3"/>
  <c r="N44" i="3" s="1"/>
  <c r="M44" i="3"/>
  <c r="L45" i="3"/>
  <c r="N45" i="3" s="1"/>
  <c r="M45" i="3"/>
  <c r="L46" i="3"/>
  <c r="N46" i="3" s="1"/>
  <c r="M46" i="3"/>
  <c r="N29" i="3"/>
  <c r="M29" i="3"/>
  <c r="L29" i="3"/>
  <c r="L18" i="3"/>
  <c r="N18" i="3" s="1"/>
  <c r="M18" i="3"/>
  <c r="L19" i="3"/>
  <c r="M19" i="3"/>
  <c r="N19" i="3"/>
  <c r="L20" i="3"/>
  <c r="M20" i="3"/>
  <c r="N20" i="3"/>
  <c r="L21" i="3"/>
  <c r="N21" i="3" s="1"/>
  <c r="M21" i="3"/>
  <c r="L22" i="3"/>
  <c r="M22" i="3"/>
  <c r="N22" i="3"/>
  <c r="M17" i="3"/>
  <c r="L17" i="3"/>
  <c r="N17" i="3" s="1"/>
  <c r="S42" i="3" l="1"/>
  <c r="S41" i="3"/>
  <c r="N34" i="3"/>
  <c r="N36" i="3"/>
  <c r="N33" i="3"/>
  <c r="N49" i="3" s="1"/>
  <c r="S29" i="3"/>
  <c r="S22" i="3"/>
  <c r="L16" i="4"/>
  <c r="M16" i="4"/>
  <c r="M15" i="4"/>
  <c r="L15" i="4"/>
  <c r="E15" i="1"/>
  <c r="E16" i="1"/>
  <c r="E21" i="1" s="1"/>
  <c r="E14" i="1"/>
  <c r="H49" i="3"/>
  <c r="K46" i="3"/>
  <c r="S46" i="3" s="1"/>
  <c r="K45" i="3"/>
  <c r="S45" i="3" s="1"/>
  <c r="K44" i="3"/>
  <c r="S44" i="3" s="1"/>
  <c r="K42" i="3"/>
  <c r="K41" i="3"/>
  <c r="K40" i="3"/>
  <c r="S40" i="3" s="1"/>
  <c r="K39" i="3"/>
  <c r="S39" i="3" s="1"/>
  <c r="K38" i="3"/>
  <c r="S38" i="3" s="1"/>
  <c r="K36" i="3"/>
  <c r="S36" i="3" s="1"/>
  <c r="K35" i="3"/>
  <c r="S35" i="3" s="1"/>
  <c r="K34" i="3"/>
  <c r="S34" i="3" s="1"/>
  <c r="K33" i="3"/>
  <c r="S33" i="3" s="1"/>
  <c r="K31" i="3"/>
  <c r="S31" i="3" s="1"/>
  <c r="K30" i="3"/>
  <c r="S30" i="3" s="1"/>
  <c r="K29" i="3"/>
  <c r="K22" i="3"/>
  <c r="K21" i="3"/>
  <c r="S21" i="3" s="1"/>
  <c r="K20" i="3"/>
  <c r="S20" i="3" s="1"/>
  <c r="K19" i="3"/>
  <c r="S19" i="3" s="1"/>
  <c r="K18" i="3"/>
  <c r="S18" i="3" s="1"/>
  <c r="K17" i="3"/>
  <c r="S17" i="3" s="1"/>
  <c r="K891" i="5"/>
  <c r="K892" i="5"/>
  <c r="K893" i="5"/>
  <c r="K894" i="5"/>
  <c r="K895" i="5"/>
  <c r="K896" i="5"/>
  <c r="K897" i="5"/>
  <c r="K898" i="5"/>
  <c r="K899" i="5"/>
  <c r="K900" i="5"/>
  <c r="K901" i="5"/>
  <c r="K902" i="5"/>
  <c r="K903" i="5"/>
  <c r="K904" i="5"/>
  <c r="K905" i="5"/>
  <c r="K906" i="5"/>
  <c r="K907" i="5"/>
  <c r="K908" i="5"/>
  <c r="K909" i="5"/>
  <c r="K910" i="5"/>
  <c r="K911" i="5"/>
  <c r="K912" i="5"/>
  <c r="K913" i="5"/>
  <c r="K914" i="5"/>
  <c r="K915" i="5"/>
  <c r="K916" i="5"/>
  <c r="K917" i="5"/>
  <c r="K918" i="5"/>
  <c r="K919" i="5"/>
  <c r="K920" i="5"/>
  <c r="K921" i="5"/>
  <c r="K922" i="5"/>
  <c r="K923" i="5"/>
  <c r="K924" i="5"/>
  <c r="K925" i="5"/>
  <c r="K926" i="5"/>
  <c r="K927" i="5"/>
  <c r="K928" i="5"/>
  <c r="K930" i="5"/>
  <c r="K931" i="5"/>
  <c r="K932" i="5"/>
  <c r="K934" i="5"/>
  <c r="K935" i="5"/>
  <c r="K936" i="5"/>
  <c r="K937" i="5"/>
  <c r="K938" i="5"/>
  <c r="K939" i="5"/>
  <c r="K940" i="5"/>
  <c r="K942" i="5"/>
  <c r="K943" i="5"/>
  <c r="K944" i="5"/>
  <c r="K945" i="5"/>
  <c r="K946" i="5"/>
  <c r="K947" i="5"/>
  <c r="K949" i="5"/>
  <c r="K950" i="5"/>
  <c r="K951" i="5"/>
  <c r="K952" i="5"/>
  <c r="K953" i="5"/>
  <c r="K954" i="5"/>
  <c r="K955" i="5"/>
  <c r="K956" i="5"/>
  <c r="K957" i="5"/>
  <c r="K958" i="5"/>
  <c r="K959" i="5"/>
  <c r="K960" i="5"/>
  <c r="K961" i="5"/>
  <c r="K962" i="5"/>
  <c r="K963" i="5"/>
  <c r="K964" i="5"/>
  <c r="K965" i="5"/>
  <c r="K966" i="5"/>
  <c r="K967" i="5"/>
  <c r="K968" i="5"/>
  <c r="K969" i="5"/>
  <c r="K970" i="5"/>
  <c r="K971" i="5"/>
  <c r="K972" i="5"/>
  <c r="K973" i="5"/>
  <c r="K974" i="5"/>
  <c r="K975" i="5"/>
  <c r="K976" i="5"/>
  <c r="K977" i="5"/>
  <c r="K978" i="5"/>
  <c r="K979" i="5"/>
  <c r="K980" i="5"/>
  <c r="K981" i="5"/>
  <c r="K982" i="5"/>
  <c r="K983" i="5"/>
  <c r="K984" i="5"/>
  <c r="K985" i="5"/>
  <c r="K986" i="5"/>
  <c r="K988" i="5"/>
  <c r="K989" i="5"/>
  <c r="K990" i="5"/>
  <c r="K991" i="5"/>
  <c r="K992" i="5"/>
  <c r="K993" i="5"/>
  <c r="K994" i="5"/>
  <c r="K995" i="5"/>
  <c r="K996" i="5"/>
  <c r="K997" i="5"/>
  <c r="K998" i="5"/>
  <c r="K999" i="5"/>
  <c r="K890" i="5"/>
  <c r="K751" i="5"/>
  <c r="K752" i="5"/>
  <c r="K753" i="5"/>
  <c r="K754" i="5"/>
  <c r="K755" i="5"/>
  <c r="K756" i="5"/>
  <c r="K757" i="5"/>
  <c r="K758" i="5"/>
  <c r="K759" i="5"/>
  <c r="K760" i="5"/>
  <c r="K761" i="5"/>
  <c r="K762" i="5"/>
  <c r="K763" i="5"/>
  <c r="K764" i="5"/>
  <c r="K765" i="5"/>
  <c r="K766" i="5"/>
  <c r="K767" i="5"/>
  <c r="K768" i="5"/>
  <c r="K769" i="5"/>
  <c r="K770" i="5"/>
  <c r="K771" i="5"/>
  <c r="K772" i="5"/>
  <c r="K773" i="5"/>
  <c r="K774" i="5"/>
  <c r="K775" i="5"/>
  <c r="K776" i="5"/>
  <c r="K777" i="5"/>
  <c r="K778" i="5"/>
  <c r="K779" i="5"/>
  <c r="K780" i="5"/>
  <c r="K781" i="5"/>
  <c r="K782" i="5"/>
  <c r="K783" i="5"/>
  <c r="K784" i="5"/>
  <c r="K785" i="5"/>
  <c r="K786" i="5"/>
  <c r="K787" i="5"/>
  <c r="K788" i="5"/>
  <c r="K789" i="5"/>
  <c r="K790" i="5"/>
  <c r="K791" i="5"/>
  <c r="K792" i="5"/>
  <c r="K793" i="5"/>
  <c r="K794" i="5"/>
  <c r="K795" i="5"/>
  <c r="K796" i="5"/>
  <c r="K797" i="5"/>
  <c r="K798" i="5"/>
  <c r="K799" i="5"/>
  <c r="K801" i="5"/>
  <c r="K802" i="5"/>
  <c r="K804" i="5"/>
  <c r="K805" i="5"/>
  <c r="K806" i="5"/>
  <c r="K807" i="5"/>
  <c r="K808" i="5"/>
  <c r="K810" i="5"/>
  <c r="K811" i="5"/>
  <c r="K812" i="5"/>
  <c r="K813" i="5"/>
  <c r="K814" i="5"/>
  <c r="K815" i="5"/>
  <c r="K816" i="5"/>
  <c r="K817" i="5"/>
  <c r="K818" i="5"/>
  <c r="K819" i="5"/>
  <c r="K820" i="5"/>
  <c r="K821" i="5"/>
  <c r="K822" i="5"/>
  <c r="K823" i="5"/>
  <c r="K824" i="5"/>
  <c r="K825" i="5"/>
  <c r="K826" i="5"/>
  <c r="K827" i="5"/>
  <c r="K829" i="5"/>
  <c r="K830" i="5"/>
  <c r="K831" i="5"/>
  <c r="K832" i="5"/>
  <c r="K834" i="5"/>
  <c r="K835" i="5"/>
  <c r="K836" i="5"/>
  <c r="K837" i="5"/>
  <c r="K838" i="5"/>
  <c r="K839" i="5"/>
  <c r="K840" i="5"/>
  <c r="K841" i="5"/>
  <c r="K842" i="5"/>
  <c r="K843" i="5"/>
  <c r="K844" i="5"/>
  <c r="K845" i="5"/>
  <c r="K846" i="5"/>
  <c r="K847" i="5"/>
  <c r="K848" i="5"/>
  <c r="K849" i="5"/>
  <c r="K850" i="5"/>
  <c r="K851" i="5"/>
  <c r="K852" i="5"/>
  <c r="K853" i="5"/>
  <c r="K854" i="5"/>
  <c r="K855" i="5"/>
  <c r="K856" i="5"/>
  <c r="K857" i="5"/>
  <c r="K859" i="5"/>
  <c r="K860" i="5"/>
  <c r="K861" i="5"/>
  <c r="K862" i="5"/>
  <c r="K863" i="5"/>
  <c r="K864" i="5"/>
  <c r="K865" i="5"/>
  <c r="K866" i="5"/>
  <c r="K867" i="5"/>
  <c r="K868" i="5"/>
  <c r="K869" i="5"/>
  <c r="K870" i="5"/>
  <c r="K871" i="5"/>
  <c r="K872" i="5"/>
  <c r="K873" i="5"/>
  <c r="K874" i="5"/>
  <c r="K875" i="5"/>
  <c r="K876" i="5"/>
  <c r="K877" i="5"/>
  <c r="K878" i="5"/>
  <c r="K879" i="5"/>
  <c r="K880" i="5"/>
  <c r="K750" i="5"/>
  <c r="K639" i="5"/>
  <c r="K640" i="5"/>
  <c r="K641" i="5"/>
  <c r="K642" i="5"/>
  <c r="K643" i="5"/>
  <c r="K644" i="5"/>
  <c r="K645" i="5"/>
  <c r="K646" i="5"/>
  <c r="K647" i="5"/>
  <c r="K648" i="5"/>
  <c r="K649" i="5"/>
  <c r="K650" i="5"/>
  <c r="K651" i="5"/>
  <c r="K652" i="5"/>
  <c r="K653" i="5"/>
  <c r="K654" i="5"/>
  <c r="K655" i="5"/>
  <c r="K656" i="5"/>
  <c r="K657" i="5"/>
  <c r="K658" i="5"/>
  <c r="K659" i="5"/>
  <c r="K660" i="5"/>
  <c r="K661" i="5"/>
  <c r="K662" i="5"/>
  <c r="K663" i="5"/>
  <c r="K664" i="5"/>
  <c r="K665" i="5"/>
  <c r="K666" i="5"/>
  <c r="K667" i="5"/>
  <c r="K668" i="5"/>
  <c r="K669" i="5"/>
  <c r="K670" i="5"/>
  <c r="K671" i="5"/>
  <c r="K672" i="5"/>
  <c r="K673" i="5"/>
  <c r="K674" i="5"/>
  <c r="K675" i="5"/>
  <c r="K676" i="5"/>
  <c r="K678" i="5"/>
  <c r="K679" i="5"/>
  <c r="K681" i="5"/>
  <c r="K682" i="5"/>
  <c r="K683" i="5"/>
  <c r="K685" i="5"/>
  <c r="K686" i="5"/>
  <c r="K687" i="5"/>
  <c r="K688" i="5"/>
  <c r="K689" i="5"/>
  <c r="K690" i="5"/>
  <c r="K691" i="5"/>
  <c r="K692" i="5"/>
  <c r="K693" i="5"/>
  <c r="K694" i="5"/>
  <c r="K696" i="5"/>
  <c r="K698" i="5"/>
  <c r="K699" i="5"/>
  <c r="K700" i="5"/>
  <c r="K701" i="5"/>
  <c r="K702" i="5"/>
  <c r="K703" i="5"/>
  <c r="K704" i="5"/>
  <c r="K705" i="5"/>
  <c r="K706" i="5"/>
  <c r="K707" i="5"/>
  <c r="K708" i="5"/>
  <c r="K709" i="5"/>
  <c r="K710" i="5"/>
  <c r="K711" i="5"/>
  <c r="K712" i="5"/>
  <c r="K713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7" i="5"/>
  <c r="K728" i="5"/>
  <c r="K729" i="5"/>
  <c r="K730" i="5"/>
  <c r="K732" i="5"/>
  <c r="K733" i="5"/>
  <c r="K734" i="5"/>
  <c r="K735" i="5"/>
  <c r="K736" i="5"/>
  <c r="K737" i="5"/>
  <c r="K738" i="5"/>
  <c r="K739" i="5"/>
  <c r="K740" i="5"/>
  <c r="K741" i="5"/>
  <c r="K638" i="5"/>
  <c r="K556" i="5"/>
  <c r="K557" i="5"/>
  <c r="K558" i="5"/>
  <c r="K559" i="5"/>
  <c r="K560" i="5"/>
  <c r="K561" i="5"/>
  <c r="K562" i="5"/>
  <c r="K563" i="5"/>
  <c r="K564" i="5"/>
  <c r="K565" i="5"/>
  <c r="K566" i="5"/>
  <c r="K567" i="5"/>
  <c r="K568" i="5"/>
  <c r="K569" i="5"/>
  <c r="K570" i="5"/>
  <c r="K571" i="5"/>
  <c r="K572" i="5"/>
  <c r="K573" i="5"/>
  <c r="K574" i="5"/>
  <c r="K575" i="5"/>
  <c r="K576" i="5"/>
  <c r="K577" i="5"/>
  <c r="K578" i="5"/>
  <c r="K579" i="5"/>
  <c r="K580" i="5"/>
  <c r="K581" i="5"/>
  <c r="K582" i="5"/>
  <c r="K583" i="5"/>
  <c r="K585" i="5"/>
  <c r="K586" i="5"/>
  <c r="K588" i="5"/>
  <c r="K589" i="5"/>
  <c r="K591" i="5"/>
  <c r="K592" i="5"/>
  <c r="K593" i="5"/>
  <c r="K594" i="5"/>
  <c r="K596" i="5"/>
  <c r="K598" i="5"/>
  <c r="K599" i="5"/>
  <c r="K600" i="5"/>
  <c r="K601" i="5"/>
  <c r="K602" i="5"/>
  <c r="K603" i="5"/>
  <c r="K604" i="5"/>
  <c r="K605" i="5"/>
  <c r="K606" i="5"/>
  <c r="K607" i="5"/>
  <c r="K608" i="5"/>
  <c r="K609" i="5"/>
  <c r="K610" i="5"/>
  <c r="K611" i="5"/>
  <c r="K612" i="5"/>
  <c r="K613" i="5"/>
  <c r="K614" i="5"/>
  <c r="K615" i="5"/>
  <c r="K616" i="5"/>
  <c r="K617" i="5"/>
  <c r="K618" i="5"/>
  <c r="K619" i="5"/>
  <c r="K621" i="5"/>
  <c r="K622" i="5"/>
  <c r="K623" i="5"/>
  <c r="K624" i="5"/>
  <c r="K625" i="5"/>
  <c r="K626" i="5"/>
  <c r="K627" i="5"/>
  <c r="K628" i="5"/>
  <c r="K629" i="5"/>
  <c r="K555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2" i="5"/>
  <c r="K483" i="5"/>
  <c r="K485" i="5"/>
  <c r="K486" i="5"/>
  <c r="K487" i="5"/>
  <c r="K489" i="5"/>
  <c r="K490" i="5"/>
  <c r="K491" i="5"/>
  <c r="K492" i="5"/>
  <c r="K493" i="5"/>
  <c r="K494" i="5"/>
  <c r="K495" i="5"/>
  <c r="K496" i="5"/>
  <c r="K497" i="5"/>
  <c r="K498" i="5"/>
  <c r="K500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1" i="5"/>
  <c r="K532" i="5"/>
  <c r="K533" i="5"/>
  <c r="K534" i="5"/>
  <c r="K535" i="5"/>
  <c r="K536" i="5"/>
  <c r="K537" i="5"/>
  <c r="K538" i="5"/>
  <c r="K539" i="5"/>
  <c r="K540" i="5"/>
  <c r="K541" i="5"/>
  <c r="K542" i="5"/>
  <c r="K543" i="5"/>
  <c r="K544" i="5"/>
  <c r="K545" i="5"/>
  <c r="K546" i="5"/>
  <c r="K437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6" i="5"/>
  <c r="K387" i="5"/>
  <c r="K389" i="5"/>
  <c r="K390" i="5"/>
  <c r="K392" i="5"/>
  <c r="K393" i="5"/>
  <c r="K394" i="5"/>
  <c r="K395" i="5"/>
  <c r="K396" i="5"/>
  <c r="K397" i="5"/>
  <c r="K398" i="5"/>
  <c r="K400" i="5"/>
  <c r="K402" i="5"/>
  <c r="K403" i="5"/>
  <c r="K404" i="5"/>
  <c r="K405" i="5"/>
  <c r="K406" i="5"/>
  <c r="K407" i="5"/>
  <c r="K408" i="5"/>
  <c r="K409" i="5"/>
  <c r="K410" i="5"/>
  <c r="K411" i="5"/>
  <c r="K412" i="5"/>
  <c r="M412" i="5" s="1"/>
  <c r="K413" i="5"/>
  <c r="K414" i="5"/>
  <c r="K415" i="5"/>
  <c r="K416" i="5"/>
  <c r="K417" i="5"/>
  <c r="K418" i="5"/>
  <c r="K419" i="5"/>
  <c r="K421" i="5"/>
  <c r="M421" i="5" s="1"/>
  <c r="K422" i="5"/>
  <c r="K423" i="5"/>
  <c r="K424" i="5"/>
  <c r="K425" i="5"/>
  <c r="K426" i="5"/>
  <c r="K427" i="5"/>
  <c r="K428" i="5"/>
  <c r="K429" i="5"/>
  <c r="M429" i="5" s="1"/>
  <c r="K352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M280" i="5" s="1"/>
  <c r="K281" i="5"/>
  <c r="K282" i="5"/>
  <c r="K283" i="5"/>
  <c r="K284" i="5"/>
  <c r="K285" i="5"/>
  <c r="K286" i="5"/>
  <c r="K287" i="5"/>
  <c r="K288" i="5"/>
  <c r="M288" i="5" s="1"/>
  <c r="K289" i="5"/>
  <c r="K290" i="5"/>
  <c r="K291" i="5"/>
  <c r="K292" i="5"/>
  <c r="K293" i="5"/>
  <c r="K294" i="5"/>
  <c r="K296" i="5"/>
  <c r="K297" i="5"/>
  <c r="K299" i="5"/>
  <c r="K300" i="5"/>
  <c r="K302" i="5"/>
  <c r="K303" i="5"/>
  <c r="K304" i="5"/>
  <c r="K305" i="5"/>
  <c r="K306" i="5"/>
  <c r="K307" i="5"/>
  <c r="K308" i="5"/>
  <c r="K310" i="5"/>
  <c r="K312" i="5"/>
  <c r="K313" i="5"/>
  <c r="K314" i="5"/>
  <c r="K315" i="5"/>
  <c r="K316" i="5"/>
  <c r="K317" i="5"/>
  <c r="K318" i="5"/>
  <c r="K319" i="5"/>
  <c r="K320" i="5"/>
  <c r="M320" i="5" s="1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8" i="5"/>
  <c r="K339" i="5"/>
  <c r="K340" i="5"/>
  <c r="K341" i="5"/>
  <c r="K342" i="5"/>
  <c r="K343" i="5"/>
  <c r="K344" i="5"/>
  <c r="K260" i="5"/>
  <c r="M260" i="5" s="1"/>
  <c r="K153" i="5"/>
  <c r="L153" i="5"/>
  <c r="K154" i="5"/>
  <c r="L154" i="5"/>
  <c r="K155" i="5"/>
  <c r="L155" i="5"/>
  <c r="K156" i="5"/>
  <c r="L156" i="5"/>
  <c r="K157" i="5"/>
  <c r="L157" i="5"/>
  <c r="K158" i="5"/>
  <c r="L158" i="5"/>
  <c r="K159" i="5"/>
  <c r="L159" i="5"/>
  <c r="K160" i="5"/>
  <c r="L160" i="5"/>
  <c r="K161" i="5"/>
  <c r="M161" i="5" s="1"/>
  <c r="L161" i="5"/>
  <c r="K162" i="5"/>
  <c r="L162" i="5"/>
  <c r="K163" i="5"/>
  <c r="L163" i="5"/>
  <c r="K164" i="5"/>
  <c r="L164" i="5"/>
  <c r="K165" i="5"/>
  <c r="L165" i="5"/>
  <c r="K166" i="5"/>
  <c r="L166" i="5"/>
  <c r="K167" i="5"/>
  <c r="L167" i="5"/>
  <c r="K168" i="5"/>
  <c r="L168" i="5"/>
  <c r="K169" i="5"/>
  <c r="L169" i="5"/>
  <c r="K170" i="5"/>
  <c r="L170" i="5"/>
  <c r="K171" i="5"/>
  <c r="L171" i="5"/>
  <c r="K172" i="5"/>
  <c r="L172" i="5"/>
  <c r="K173" i="5"/>
  <c r="L173" i="5"/>
  <c r="K174" i="5"/>
  <c r="L174" i="5"/>
  <c r="K175" i="5"/>
  <c r="L175" i="5"/>
  <c r="K176" i="5"/>
  <c r="L176" i="5"/>
  <c r="K177" i="5"/>
  <c r="L177" i="5"/>
  <c r="K178" i="5"/>
  <c r="L178" i="5"/>
  <c r="K179" i="5"/>
  <c r="L179" i="5"/>
  <c r="K180" i="5"/>
  <c r="L180" i="5"/>
  <c r="K181" i="5"/>
  <c r="L181" i="5"/>
  <c r="K182" i="5"/>
  <c r="L182" i="5"/>
  <c r="K183" i="5"/>
  <c r="M183" i="5" s="1"/>
  <c r="L183" i="5"/>
  <c r="K184" i="5"/>
  <c r="M184" i="5" s="1"/>
  <c r="L184" i="5"/>
  <c r="K185" i="5"/>
  <c r="L185" i="5"/>
  <c r="K186" i="5"/>
  <c r="M186" i="5" s="1"/>
  <c r="L186" i="5"/>
  <c r="K187" i="5"/>
  <c r="L187" i="5"/>
  <c r="K188" i="5"/>
  <c r="L188" i="5"/>
  <c r="K189" i="5"/>
  <c r="L189" i="5"/>
  <c r="K190" i="5"/>
  <c r="L190" i="5"/>
  <c r="K191" i="5"/>
  <c r="L191" i="5"/>
  <c r="K192" i="5"/>
  <c r="M192" i="5" s="1"/>
  <c r="L192" i="5"/>
  <c r="K193" i="5"/>
  <c r="L193" i="5"/>
  <c r="K194" i="5"/>
  <c r="L194" i="5"/>
  <c r="K196" i="5"/>
  <c r="L196" i="5"/>
  <c r="K197" i="5"/>
  <c r="L197" i="5"/>
  <c r="K199" i="5"/>
  <c r="L199" i="5"/>
  <c r="K200" i="5"/>
  <c r="L200" i="5"/>
  <c r="K202" i="5"/>
  <c r="L202" i="5"/>
  <c r="K203" i="5"/>
  <c r="L203" i="5"/>
  <c r="K204" i="5"/>
  <c r="L204" i="5"/>
  <c r="K205" i="5"/>
  <c r="L205" i="5"/>
  <c r="K206" i="5"/>
  <c r="L206" i="5"/>
  <c r="K207" i="5"/>
  <c r="M207" i="5" s="1"/>
  <c r="L207" i="5"/>
  <c r="K208" i="5"/>
  <c r="L208" i="5"/>
  <c r="K209" i="5"/>
  <c r="L209" i="5"/>
  <c r="K210" i="5"/>
  <c r="L210" i="5"/>
  <c r="K211" i="5"/>
  <c r="L211" i="5"/>
  <c r="K212" i="5"/>
  <c r="L212" i="5"/>
  <c r="K213" i="5"/>
  <c r="L213" i="5"/>
  <c r="K215" i="5"/>
  <c r="L215" i="5"/>
  <c r="K217" i="5"/>
  <c r="L217" i="5"/>
  <c r="K218" i="5"/>
  <c r="L218" i="5"/>
  <c r="K219" i="5"/>
  <c r="L219" i="5"/>
  <c r="K220" i="5"/>
  <c r="L220" i="5"/>
  <c r="K221" i="5"/>
  <c r="L221" i="5"/>
  <c r="K222" i="5"/>
  <c r="L222" i="5"/>
  <c r="K223" i="5"/>
  <c r="L223" i="5"/>
  <c r="K224" i="5"/>
  <c r="L224" i="5"/>
  <c r="K225" i="5"/>
  <c r="L225" i="5"/>
  <c r="K226" i="5"/>
  <c r="L226" i="5"/>
  <c r="K227" i="5"/>
  <c r="L227" i="5"/>
  <c r="K228" i="5"/>
  <c r="L228" i="5"/>
  <c r="K229" i="5"/>
  <c r="L229" i="5"/>
  <c r="K230" i="5"/>
  <c r="L230" i="5"/>
  <c r="K231" i="5"/>
  <c r="L231" i="5"/>
  <c r="K232" i="5"/>
  <c r="L232" i="5"/>
  <c r="K233" i="5"/>
  <c r="L233" i="5"/>
  <c r="K234" i="5"/>
  <c r="L234" i="5"/>
  <c r="K235" i="5"/>
  <c r="L235" i="5"/>
  <c r="K236" i="5"/>
  <c r="L236" i="5"/>
  <c r="K237" i="5"/>
  <c r="L237" i="5"/>
  <c r="K238" i="5"/>
  <c r="L238" i="5"/>
  <c r="K239" i="5"/>
  <c r="L239" i="5"/>
  <c r="K240" i="5"/>
  <c r="L240" i="5"/>
  <c r="K241" i="5"/>
  <c r="L241" i="5"/>
  <c r="K242" i="5"/>
  <c r="L242" i="5"/>
  <c r="K244" i="5"/>
  <c r="L244" i="5"/>
  <c r="K245" i="5"/>
  <c r="L245" i="5"/>
  <c r="K246" i="5"/>
  <c r="L246" i="5"/>
  <c r="K247" i="5"/>
  <c r="L247" i="5"/>
  <c r="K248" i="5"/>
  <c r="L248" i="5"/>
  <c r="K249" i="5"/>
  <c r="L249" i="5"/>
  <c r="K250" i="5"/>
  <c r="L250" i="5"/>
  <c r="M250" i="5"/>
  <c r="K251" i="5"/>
  <c r="L251" i="5"/>
  <c r="K252" i="5"/>
  <c r="L252" i="5"/>
  <c r="K253" i="5"/>
  <c r="M253" i="5" s="1"/>
  <c r="L253" i="5"/>
  <c r="L152" i="5"/>
  <c r="K152" i="5"/>
  <c r="K19" i="5"/>
  <c r="L19" i="5"/>
  <c r="K20" i="5"/>
  <c r="L20" i="5"/>
  <c r="K21" i="5"/>
  <c r="L21" i="5"/>
  <c r="K22" i="5"/>
  <c r="L22" i="5"/>
  <c r="K23" i="5"/>
  <c r="L23" i="5"/>
  <c r="K24" i="5"/>
  <c r="L24" i="5"/>
  <c r="K25" i="5"/>
  <c r="M25" i="5" s="1"/>
  <c r="L25" i="5"/>
  <c r="K26" i="5"/>
  <c r="L26" i="5"/>
  <c r="K27" i="5"/>
  <c r="L27" i="5"/>
  <c r="K28" i="5"/>
  <c r="L28" i="5"/>
  <c r="K29" i="5"/>
  <c r="L29" i="5"/>
  <c r="K30" i="5"/>
  <c r="L30" i="5"/>
  <c r="M30" i="5" s="1"/>
  <c r="K31" i="5"/>
  <c r="L31" i="5"/>
  <c r="K32" i="5"/>
  <c r="L32" i="5"/>
  <c r="K33" i="5"/>
  <c r="L33" i="5"/>
  <c r="K34" i="5"/>
  <c r="L34" i="5"/>
  <c r="K35" i="5"/>
  <c r="L35" i="5"/>
  <c r="K36" i="5"/>
  <c r="L36" i="5"/>
  <c r="K37" i="5"/>
  <c r="L37" i="5"/>
  <c r="K38" i="5"/>
  <c r="L38" i="5"/>
  <c r="K39" i="5"/>
  <c r="L39" i="5"/>
  <c r="K40" i="5"/>
  <c r="L40" i="5"/>
  <c r="K41" i="5"/>
  <c r="L41" i="5"/>
  <c r="K42" i="5"/>
  <c r="L42" i="5"/>
  <c r="M42" i="5" s="1"/>
  <c r="K43" i="5"/>
  <c r="L43" i="5"/>
  <c r="K44" i="5"/>
  <c r="L44" i="5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55" i="5"/>
  <c r="L55" i="5"/>
  <c r="K56" i="5"/>
  <c r="L56" i="5"/>
  <c r="K57" i="5"/>
  <c r="L57" i="5"/>
  <c r="K58" i="5"/>
  <c r="L58" i="5"/>
  <c r="K59" i="5"/>
  <c r="L59" i="5"/>
  <c r="K60" i="5"/>
  <c r="L60" i="5"/>
  <c r="K61" i="5"/>
  <c r="L61" i="5"/>
  <c r="K62" i="5"/>
  <c r="L62" i="5"/>
  <c r="K63" i="5"/>
  <c r="L63" i="5"/>
  <c r="K65" i="5"/>
  <c r="L65" i="5"/>
  <c r="K66" i="5"/>
  <c r="L66" i="5"/>
  <c r="K68" i="5"/>
  <c r="L68" i="5"/>
  <c r="K69" i="5"/>
  <c r="L69" i="5"/>
  <c r="K70" i="5"/>
  <c r="L70" i="5"/>
  <c r="K72" i="5"/>
  <c r="L72" i="5"/>
  <c r="K73" i="5"/>
  <c r="L73" i="5"/>
  <c r="K74" i="5"/>
  <c r="L74" i="5"/>
  <c r="K75" i="5"/>
  <c r="L75" i="5"/>
  <c r="K76" i="5"/>
  <c r="L76" i="5"/>
  <c r="K77" i="5"/>
  <c r="L77" i="5"/>
  <c r="K78" i="5"/>
  <c r="L78" i="5"/>
  <c r="K79" i="5"/>
  <c r="L79" i="5"/>
  <c r="K80" i="5"/>
  <c r="M80" i="5" s="1"/>
  <c r="L80" i="5"/>
  <c r="K81" i="5"/>
  <c r="L81" i="5"/>
  <c r="K82" i="5"/>
  <c r="L82" i="5"/>
  <c r="K83" i="5"/>
  <c r="L83" i="5"/>
  <c r="K85" i="5"/>
  <c r="L85" i="5"/>
  <c r="K87" i="5"/>
  <c r="L87" i="5"/>
  <c r="K88" i="5"/>
  <c r="L88" i="5"/>
  <c r="K89" i="5"/>
  <c r="L89" i="5"/>
  <c r="K90" i="5"/>
  <c r="M90" i="5" s="1"/>
  <c r="L90" i="5"/>
  <c r="K91" i="5"/>
  <c r="L91" i="5"/>
  <c r="K92" i="5"/>
  <c r="L92" i="5"/>
  <c r="K93" i="5"/>
  <c r="L93" i="5"/>
  <c r="K94" i="5"/>
  <c r="L94" i="5"/>
  <c r="K95" i="5"/>
  <c r="L95" i="5"/>
  <c r="K96" i="5"/>
  <c r="L96" i="5"/>
  <c r="K97" i="5"/>
  <c r="L97" i="5"/>
  <c r="K98" i="5"/>
  <c r="M98" i="5" s="1"/>
  <c r="L98" i="5"/>
  <c r="K99" i="5"/>
  <c r="L99" i="5"/>
  <c r="K100" i="5"/>
  <c r="L100" i="5"/>
  <c r="K101" i="5"/>
  <c r="L101" i="5"/>
  <c r="K102" i="5"/>
  <c r="L102" i="5"/>
  <c r="K103" i="5"/>
  <c r="L103" i="5"/>
  <c r="K104" i="5"/>
  <c r="L104" i="5"/>
  <c r="K105" i="5"/>
  <c r="L105" i="5"/>
  <c r="K106" i="5"/>
  <c r="L106" i="5"/>
  <c r="K107" i="5"/>
  <c r="L107" i="5"/>
  <c r="K108" i="5"/>
  <c r="L108" i="5"/>
  <c r="K109" i="5"/>
  <c r="L109" i="5"/>
  <c r="K110" i="5"/>
  <c r="M110" i="5" s="1"/>
  <c r="L110" i="5"/>
  <c r="K111" i="5"/>
  <c r="L111" i="5"/>
  <c r="K112" i="5"/>
  <c r="L112" i="5"/>
  <c r="K113" i="5"/>
  <c r="L113" i="5"/>
  <c r="K114" i="5"/>
  <c r="M114" i="5" s="1"/>
  <c r="L114" i="5"/>
  <c r="K115" i="5"/>
  <c r="L115" i="5"/>
  <c r="K116" i="5"/>
  <c r="L116" i="5"/>
  <c r="K117" i="5"/>
  <c r="L117" i="5"/>
  <c r="K118" i="5"/>
  <c r="L118" i="5"/>
  <c r="K119" i="5"/>
  <c r="L119" i="5"/>
  <c r="K120" i="5"/>
  <c r="L120" i="5"/>
  <c r="K121" i="5"/>
  <c r="L121" i="5"/>
  <c r="K122" i="5"/>
  <c r="M122" i="5" s="1"/>
  <c r="L122" i="5"/>
  <c r="K123" i="5"/>
  <c r="L123" i="5"/>
  <c r="K124" i="5"/>
  <c r="L124" i="5"/>
  <c r="K125" i="5"/>
  <c r="L125" i="5"/>
  <c r="K127" i="5"/>
  <c r="M127" i="5" s="1"/>
  <c r="L127" i="5"/>
  <c r="K128" i="5"/>
  <c r="L128" i="5"/>
  <c r="K129" i="5"/>
  <c r="L129" i="5"/>
  <c r="K130" i="5"/>
  <c r="L130" i="5"/>
  <c r="K131" i="5"/>
  <c r="L131" i="5"/>
  <c r="K132" i="5"/>
  <c r="L132" i="5"/>
  <c r="M132" i="5" s="1"/>
  <c r="K133" i="5"/>
  <c r="L133" i="5"/>
  <c r="K134" i="5"/>
  <c r="L134" i="5"/>
  <c r="K135" i="5"/>
  <c r="L135" i="5"/>
  <c r="K136" i="5"/>
  <c r="L136" i="5"/>
  <c r="K137" i="5"/>
  <c r="L137" i="5"/>
  <c r="K138" i="5"/>
  <c r="L138" i="5"/>
  <c r="K139" i="5"/>
  <c r="M139" i="5" s="1"/>
  <c r="L139" i="5"/>
  <c r="K140" i="5"/>
  <c r="L140" i="5"/>
  <c r="K141" i="5"/>
  <c r="L141" i="5"/>
  <c r="K142" i="5"/>
  <c r="L142" i="5"/>
  <c r="K143" i="5"/>
  <c r="M143" i="5" s="1"/>
  <c r="L143" i="5"/>
  <c r="K144" i="5"/>
  <c r="L144" i="5"/>
  <c r="L18" i="5"/>
  <c r="K18" i="5"/>
  <c r="L261" i="5"/>
  <c r="M261" i="5" s="1"/>
  <c r="L262" i="5"/>
  <c r="L263" i="5"/>
  <c r="L264" i="5"/>
  <c r="L265" i="5"/>
  <c r="L266" i="5"/>
  <c r="M266" i="5" s="1"/>
  <c r="L267" i="5"/>
  <c r="L268" i="5"/>
  <c r="L269" i="5"/>
  <c r="L270" i="5"/>
  <c r="L271" i="5"/>
  <c r="L272" i="5"/>
  <c r="L273" i="5"/>
  <c r="L274" i="5"/>
  <c r="L275" i="5"/>
  <c r="L276" i="5"/>
  <c r="L277" i="5"/>
  <c r="L278" i="5"/>
  <c r="M278" i="5" s="1"/>
  <c r="L279" i="5"/>
  <c r="L280" i="5"/>
  <c r="L281" i="5"/>
  <c r="L282" i="5"/>
  <c r="L283" i="5"/>
  <c r="L284" i="5"/>
  <c r="M285" i="5"/>
  <c r="L285" i="5"/>
  <c r="L286" i="5"/>
  <c r="L287" i="5"/>
  <c r="L288" i="5"/>
  <c r="L289" i="5"/>
  <c r="L290" i="5"/>
  <c r="L291" i="5"/>
  <c r="M291" i="5" s="1"/>
  <c r="L292" i="5"/>
  <c r="L293" i="5"/>
  <c r="L294" i="5"/>
  <c r="L296" i="5"/>
  <c r="L297" i="5"/>
  <c r="L299" i="5"/>
  <c r="L300" i="5"/>
  <c r="M302" i="5"/>
  <c r="L302" i="5"/>
  <c r="L303" i="5"/>
  <c r="M303" i="5" s="1"/>
  <c r="L304" i="5"/>
  <c r="M304" i="5" s="1"/>
  <c r="L305" i="5"/>
  <c r="M305" i="5" s="1"/>
  <c r="L306" i="5"/>
  <c r="L307" i="5"/>
  <c r="L308" i="5"/>
  <c r="L310" i="5"/>
  <c r="L312" i="5"/>
  <c r="L313" i="5"/>
  <c r="M313" i="5" s="1"/>
  <c r="L314" i="5"/>
  <c r="M314" i="5" s="1"/>
  <c r="L315" i="5"/>
  <c r="M315" i="5" s="1"/>
  <c r="L316" i="5"/>
  <c r="L317" i="5"/>
  <c r="L318" i="5"/>
  <c r="L319" i="5"/>
  <c r="L320" i="5"/>
  <c r="L321" i="5"/>
  <c r="M322" i="5"/>
  <c r="L322" i="5"/>
  <c r="L323" i="5"/>
  <c r="L324" i="5"/>
  <c r="L325" i="5"/>
  <c r="L326" i="5"/>
  <c r="M326" i="5" s="1"/>
  <c r="L327" i="5"/>
  <c r="L328" i="5"/>
  <c r="L329" i="5"/>
  <c r="L330" i="5"/>
  <c r="L331" i="5"/>
  <c r="L332" i="5"/>
  <c r="L333" i="5"/>
  <c r="L334" i="5"/>
  <c r="M334" i="5" s="1"/>
  <c r="L335" i="5"/>
  <c r="L336" i="5"/>
  <c r="L338" i="5"/>
  <c r="M338" i="5" s="1"/>
  <c r="L339" i="5"/>
  <c r="L340" i="5"/>
  <c r="L341" i="5"/>
  <c r="L342" i="5"/>
  <c r="M342" i="5" s="1"/>
  <c r="L343" i="5"/>
  <c r="M343" i="5" s="1"/>
  <c r="L344" i="5"/>
  <c r="L260" i="5"/>
  <c r="L353" i="5"/>
  <c r="M353" i="5" s="1"/>
  <c r="L354" i="5"/>
  <c r="L355" i="5"/>
  <c r="L356" i="5"/>
  <c r="L357" i="5"/>
  <c r="M357" i="5" s="1"/>
  <c r="L358" i="5"/>
  <c r="L359" i="5"/>
  <c r="L360" i="5"/>
  <c r="L361" i="5"/>
  <c r="L362" i="5"/>
  <c r="L363" i="5"/>
  <c r="L364" i="5"/>
  <c r="L365" i="5"/>
  <c r="M365" i="5" s="1"/>
  <c r="L366" i="5"/>
  <c r="L367" i="5"/>
  <c r="L368" i="5"/>
  <c r="L369" i="5"/>
  <c r="M369" i="5" s="1"/>
  <c r="L370" i="5"/>
  <c r="L371" i="5"/>
  <c r="L372" i="5"/>
  <c r="L373" i="5"/>
  <c r="L374" i="5"/>
  <c r="L375" i="5"/>
  <c r="L376" i="5"/>
  <c r="L377" i="5"/>
  <c r="M377" i="5" s="1"/>
  <c r="L378" i="5"/>
  <c r="L379" i="5"/>
  <c r="L380" i="5"/>
  <c r="L381" i="5"/>
  <c r="M381" i="5" s="1"/>
  <c r="L382" i="5"/>
  <c r="L383" i="5"/>
  <c r="L384" i="5"/>
  <c r="M384" i="5"/>
  <c r="L386" i="5"/>
  <c r="M386" i="5" s="1"/>
  <c r="L387" i="5"/>
  <c r="M387" i="5" s="1"/>
  <c r="L389" i="5"/>
  <c r="L390" i="5"/>
  <c r="L392" i="5"/>
  <c r="L393" i="5"/>
  <c r="L394" i="5"/>
  <c r="L395" i="5"/>
  <c r="M395" i="5" s="1"/>
  <c r="L396" i="5"/>
  <c r="M396" i="5" s="1"/>
  <c r="L397" i="5"/>
  <c r="L398" i="5"/>
  <c r="L400" i="5"/>
  <c r="M400" i="5" s="1"/>
  <c r="L402" i="5"/>
  <c r="L403" i="5"/>
  <c r="M403" i="5" s="1"/>
  <c r="L404" i="5"/>
  <c r="L405" i="5"/>
  <c r="M405" i="5" s="1"/>
  <c r="L406" i="5"/>
  <c r="L407" i="5"/>
  <c r="M407" i="5" s="1"/>
  <c r="L408" i="5"/>
  <c r="L409" i="5"/>
  <c r="M409" i="5" s="1"/>
  <c r="L410" i="5"/>
  <c r="L411" i="5"/>
  <c r="M411" i="5" s="1"/>
  <c r="L412" i="5"/>
  <c r="L413" i="5"/>
  <c r="M413" i="5" s="1"/>
  <c r="L414" i="5"/>
  <c r="L415" i="5"/>
  <c r="M415" i="5" s="1"/>
  <c r="L416" i="5"/>
  <c r="L417" i="5"/>
  <c r="L418" i="5"/>
  <c r="L419" i="5"/>
  <c r="M419" i="5" s="1"/>
  <c r="L421" i="5"/>
  <c r="L422" i="5"/>
  <c r="L423" i="5"/>
  <c r="M423" i="5" s="1"/>
  <c r="L424" i="5"/>
  <c r="M424" i="5" s="1"/>
  <c r="L425" i="5"/>
  <c r="L426" i="5"/>
  <c r="L427" i="5"/>
  <c r="L428" i="5"/>
  <c r="M428" i="5" s="1"/>
  <c r="L429" i="5"/>
  <c r="L352" i="5"/>
  <c r="L438" i="5"/>
  <c r="L439" i="5"/>
  <c r="M439" i="5" s="1"/>
  <c r="L440" i="5"/>
  <c r="M441" i="5"/>
  <c r="L441" i="5"/>
  <c r="M442" i="5"/>
  <c r="L442" i="5"/>
  <c r="L443" i="5"/>
  <c r="L444" i="5"/>
  <c r="M444" i="5" s="1"/>
  <c r="L445" i="5"/>
  <c r="L446" i="5"/>
  <c r="M446" i="5" s="1"/>
  <c r="L447" i="5"/>
  <c r="L448" i="5"/>
  <c r="L449" i="5"/>
  <c r="M449" i="5" s="1"/>
  <c r="L450" i="5"/>
  <c r="L451" i="5"/>
  <c r="M451" i="5" s="1"/>
  <c r="L452" i="5"/>
  <c r="M452" i="5" s="1"/>
  <c r="L453" i="5"/>
  <c r="L454" i="5"/>
  <c r="M454" i="5" s="1"/>
  <c r="L455" i="5"/>
  <c r="L456" i="5"/>
  <c r="L457" i="5"/>
  <c r="M457" i="5" s="1"/>
  <c r="L458" i="5"/>
  <c r="L459" i="5"/>
  <c r="M459" i="5" s="1"/>
  <c r="L460" i="5"/>
  <c r="M460" i="5" s="1"/>
  <c r="L461" i="5"/>
  <c r="M461" i="5" s="1"/>
  <c r="L462" i="5"/>
  <c r="L463" i="5"/>
  <c r="L464" i="5"/>
  <c r="L465" i="5"/>
  <c r="M465" i="5" s="1"/>
  <c r="L466" i="5"/>
  <c r="M466" i="5" s="1"/>
  <c r="L467" i="5"/>
  <c r="M467" i="5" s="1"/>
  <c r="L468" i="5"/>
  <c r="L469" i="5"/>
  <c r="L470" i="5"/>
  <c r="L471" i="5"/>
  <c r="M471" i="5" s="1"/>
  <c r="L472" i="5"/>
  <c r="L473" i="5"/>
  <c r="M473" i="5" s="1"/>
  <c r="L474" i="5"/>
  <c r="L475" i="5"/>
  <c r="L476" i="5"/>
  <c r="M476" i="5" s="1"/>
  <c r="L477" i="5"/>
  <c r="L478" i="5"/>
  <c r="M478" i="5" s="1"/>
  <c r="L479" i="5"/>
  <c r="M479" i="5" s="1"/>
  <c r="L480" i="5"/>
  <c r="L482" i="5"/>
  <c r="L483" i="5"/>
  <c r="L485" i="5"/>
  <c r="L486" i="5"/>
  <c r="L487" i="5"/>
  <c r="M487" i="5" s="1"/>
  <c r="L489" i="5"/>
  <c r="M489" i="5" s="1"/>
  <c r="L490" i="5"/>
  <c r="M490" i="5" s="1"/>
  <c r="L491" i="5"/>
  <c r="L492" i="5"/>
  <c r="M492" i="5" s="1"/>
  <c r="L493" i="5"/>
  <c r="M493" i="5" s="1"/>
  <c r="L494" i="5"/>
  <c r="M494" i="5" s="1"/>
  <c r="L495" i="5"/>
  <c r="L496" i="5"/>
  <c r="M496" i="5" s="1"/>
  <c r="L497" i="5"/>
  <c r="M497" i="5" s="1"/>
  <c r="L498" i="5"/>
  <c r="M498" i="5" s="1"/>
  <c r="L500" i="5"/>
  <c r="L502" i="5"/>
  <c r="M502" i="5" s="1"/>
  <c r="L503" i="5"/>
  <c r="M503" i="5" s="1"/>
  <c r="L504" i="5"/>
  <c r="M504" i="5" s="1"/>
  <c r="L505" i="5"/>
  <c r="L506" i="5"/>
  <c r="M506" i="5" s="1"/>
  <c r="L507" i="5"/>
  <c r="M507" i="5" s="1"/>
  <c r="L508" i="5"/>
  <c r="M508" i="5" s="1"/>
  <c r="L509" i="5"/>
  <c r="L510" i="5"/>
  <c r="M510" i="5" s="1"/>
  <c r="L511" i="5"/>
  <c r="M511" i="5" s="1"/>
  <c r="L512" i="5"/>
  <c r="M512" i="5" s="1"/>
  <c r="L513" i="5"/>
  <c r="M513" i="5" s="1"/>
  <c r="L514" i="5"/>
  <c r="M514" i="5" s="1"/>
  <c r="M515" i="5"/>
  <c r="L515" i="5"/>
  <c r="L516" i="5"/>
  <c r="M516" i="5" s="1"/>
  <c r="L517" i="5"/>
  <c r="L518" i="5"/>
  <c r="L519" i="5"/>
  <c r="M519" i="5" s="1"/>
  <c r="L520" i="5"/>
  <c r="L521" i="5"/>
  <c r="L522" i="5"/>
  <c r="M522" i="5" s="1"/>
  <c r="L523" i="5"/>
  <c r="L524" i="5"/>
  <c r="M524" i="5" s="1"/>
  <c r="L525" i="5"/>
  <c r="L526" i="5"/>
  <c r="M526" i="5" s="1"/>
  <c r="M527" i="5"/>
  <c r="L527" i="5"/>
  <c r="L528" i="5"/>
  <c r="L529" i="5"/>
  <c r="M529" i="5" s="1"/>
  <c r="L531" i="5"/>
  <c r="M531" i="5" s="1"/>
  <c r="L532" i="5"/>
  <c r="M532" i="5" s="1"/>
  <c r="L533" i="5"/>
  <c r="L534" i="5"/>
  <c r="L535" i="5"/>
  <c r="M535" i="5" s="1"/>
  <c r="L536" i="5"/>
  <c r="L537" i="5"/>
  <c r="L538" i="5"/>
  <c r="M538" i="5" s="1"/>
  <c r="L539" i="5"/>
  <c r="M539" i="5" s="1"/>
  <c r="L540" i="5"/>
  <c r="M540" i="5" s="1"/>
  <c r="L541" i="5"/>
  <c r="L542" i="5"/>
  <c r="L543" i="5"/>
  <c r="L544" i="5"/>
  <c r="L545" i="5"/>
  <c r="L546" i="5"/>
  <c r="L437" i="5"/>
  <c r="M437" i="5" s="1"/>
  <c r="I891" i="5"/>
  <c r="I892" i="5"/>
  <c r="L892" i="5" s="1"/>
  <c r="I893" i="5"/>
  <c r="L893" i="5" s="1"/>
  <c r="M893" i="5" s="1"/>
  <c r="I894" i="5"/>
  <c r="L894" i="5" s="1"/>
  <c r="I895" i="5"/>
  <c r="L895" i="5" s="1"/>
  <c r="I896" i="5"/>
  <c r="L896" i="5" s="1"/>
  <c r="I897" i="5"/>
  <c r="L897" i="5" s="1"/>
  <c r="I898" i="5"/>
  <c r="L898" i="5" s="1"/>
  <c r="I899" i="5"/>
  <c r="L899" i="5" s="1"/>
  <c r="I900" i="5"/>
  <c r="L900" i="5" s="1"/>
  <c r="I901" i="5"/>
  <c r="L901" i="5" s="1"/>
  <c r="M901" i="5" s="1"/>
  <c r="I902" i="5"/>
  <c r="L902" i="5" s="1"/>
  <c r="I903" i="5"/>
  <c r="L903" i="5" s="1"/>
  <c r="I904" i="5"/>
  <c r="L904" i="5" s="1"/>
  <c r="I905" i="5"/>
  <c r="L905" i="5" s="1"/>
  <c r="I906" i="5"/>
  <c r="L906" i="5" s="1"/>
  <c r="I907" i="5"/>
  <c r="L907" i="5" s="1"/>
  <c r="I908" i="5"/>
  <c r="L908" i="5" s="1"/>
  <c r="I909" i="5"/>
  <c r="L909" i="5" s="1"/>
  <c r="I910" i="5"/>
  <c r="L910" i="5" s="1"/>
  <c r="I911" i="5"/>
  <c r="J911" i="5" s="1"/>
  <c r="I912" i="5"/>
  <c r="L912" i="5" s="1"/>
  <c r="I913" i="5"/>
  <c r="L913" i="5" s="1"/>
  <c r="I914" i="5"/>
  <c r="L914" i="5" s="1"/>
  <c r="I915" i="5"/>
  <c r="L915" i="5" s="1"/>
  <c r="I916" i="5"/>
  <c r="L916" i="5" s="1"/>
  <c r="I917" i="5"/>
  <c r="L917" i="5" s="1"/>
  <c r="M917" i="5" s="1"/>
  <c r="I918" i="5"/>
  <c r="L918" i="5" s="1"/>
  <c r="I919" i="5"/>
  <c r="L919" i="5" s="1"/>
  <c r="I920" i="5"/>
  <c r="L920" i="5" s="1"/>
  <c r="I921" i="5"/>
  <c r="L921" i="5" s="1"/>
  <c r="I922" i="5"/>
  <c r="L922" i="5" s="1"/>
  <c r="I923" i="5"/>
  <c r="L923" i="5" s="1"/>
  <c r="I924" i="5"/>
  <c r="L924" i="5" s="1"/>
  <c r="I925" i="5"/>
  <c r="L925" i="5" s="1"/>
  <c r="M925" i="5" s="1"/>
  <c r="I926" i="5"/>
  <c r="L926" i="5" s="1"/>
  <c r="I927" i="5"/>
  <c r="L927" i="5" s="1"/>
  <c r="M927" i="5" s="1"/>
  <c r="I928" i="5"/>
  <c r="L928" i="5" s="1"/>
  <c r="I930" i="5"/>
  <c r="L930" i="5" s="1"/>
  <c r="I931" i="5"/>
  <c r="L931" i="5" s="1"/>
  <c r="I932" i="5"/>
  <c r="L932" i="5" s="1"/>
  <c r="I934" i="5"/>
  <c r="L934" i="5" s="1"/>
  <c r="I935" i="5"/>
  <c r="L935" i="5" s="1"/>
  <c r="I936" i="5"/>
  <c r="L936" i="5" s="1"/>
  <c r="I937" i="5"/>
  <c r="L937" i="5" s="1"/>
  <c r="I938" i="5"/>
  <c r="L938" i="5" s="1"/>
  <c r="I939" i="5"/>
  <c r="L939" i="5" s="1"/>
  <c r="I940" i="5"/>
  <c r="L940" i="5" s="1"/>
  <c r="I942" i="5"/>
  <c r="L942" i="5" s="1"/>
  <c r="I943" i="5"/>
  <c r="L943" i="5" s="1"/>
  <c r="I944" i="5"/>
  <c r="L944" i="5" s="1"/>
  <c r="I945" i="5"/>
  <c r="L945" i="5" s="1"/>
  <c r="I946" i="5"/>
  <c r="J946" i="5" s="1"/>
  <c r="I947" i="5"/>
  <c r="L947" i="5" s="1"/>
  <c r="I949" i="5"/>
  <c r="L949" i="5" s="1"/>
  <c r="M949" i="5" s="1"/>
  <c r="I950" i="5"/>
  <c r="L950" i="5" s="1"/>
  <c r="I951" i="5"/>
  <c r="L951" i="5" s="1"/>
  <c r="I952" i="5"/>
  <c r="L952" i="5" s="1"/>
  <c r="I953" i="5"/>
  <c r="L953" i="5" s="1"/>
  <c r="I954" i="5"/>
  <c r="L954" i="5" s="1"/>
  <c r="M954" i="5" s="1"/>
  <c r="I955" i="5"/>
  <c r="L955" i="5" s="1"/>
  <c r="I956" i="5"/>
  <c r="L956" i="5" s="1"/>
  <c r="I957" i="5"/>
  <c r="L957" i="5" s="1"/>
  <c r="M957" i="5" s="1"/>
  <c r="I958" i="5"/>
  <c r="L958" i="5" s="1"/>
  <c r="I959" i="5"/>
  <c r="L959" i="5" s="1"/>
  <c r="I960" i="5"/>
  <c r="L960" i="5" s="1"/>
  <c r="I961" i="5"/>
  <c r="L961" i="5" s="1"/>
  <c r="I962" i="5"/>
  <c r="L962" i="5" s="1"/>
  <c r="I963" i="5"/>
  <c r="I964" i="5"/>
  <c r="L964" i="5" s="1"/>
  <c r="I965" i="5"/>
  <c r="L965" i="5" s="1"/>
  <c r="M965" i="5" s="1"/>
  <c r="I966" i="5"/>
  <c r="L966" i="5" s="1"/>
  <c r="I967" i="5"/>
  <c r="I968" i="5"/>
  <c r="L968" i="5" s="1"/>
  <c r="I969" i="5"/>
  <c r="L969" i="5" s="1"/>
  <c r="I970" i="5"/>
  <c r="L970" i="5" s="1"/>
  <c r="I971" i="5"/>
  <c r="I972" i="5"/>
  <c r="L972" i="5" s="1"/>
  <c r="I973" i="5"/>
  <c r="L973" i="5" s="1"/>
  <c r="M973" i="5" s="1"/>
  <c r="I974" i="5"/>
  <c r="L974" i="5" s="1"/>
  <c r="I975" i="5"/>
  <c r="I976" i="5"/>
  <c r="L976" i="5" s="1"/>
  <c r="I977" i="5"/>
  <c r="L977" i="5" s="1"/>
  <c r="J977" i="5"/>
  <c r="I978" i="5"/>
  <c r="L978" i="5" s="1"/>
  <c r="I979" i="5"/>
  <c r="J979" i="5" s="1"/>
  <c r="I980" i="5"/>
  <c r="L980" i="5" s="1"/>
  <c r="I981" i="5"/>
  <c r="L981" i="5" s="1"/>
  <c r="M981" i="5" s="1"/>
  <c r="I982" i="5"/>
  <c r="L982" i="5" s="1"/>
  <c r="I983" i="5"/>
  <c r="I984" i="5"/>
  <c r="L984" i="5" s="1"/>
  <c r="J984" i="5"/>
  <c r="I985" i="5"/>
  <c r="L985" i="5" s="1"/>
  <c r="I986" i="5"/>
  <c r="L986" i="5" s="1"/>
  <c r="M986" i="5" s="1"/>
  <c r="I988" i="5"/>
  <c r="I989" i="5"/>
  <c r="L989" i="5" s="1"/>
  <c r="M989" i="5" s="1"/>
  <c r="I990" i="5"/>
  <c r="L990" i="5" s="1"/>
  <c r="I991" i="5"/>
  <c r="L991" i="5" s="1"/>
  <c r="I992" i="5"/>
  <c r="I993" i="5"/>
  <c r="L993" i="5" s="1"/>
  <c r="I994" i="5"/>
  <c r="L994" i="5" s="1"/>
  <c r="M994" i="5" s="1"/>
  <c r="I995" i="5"/>
  <c r="L995" i="5" s="1"/>
  <c r="I996" i="5"/>
  <c r="I997" i="5"/>
  <c r="L997" i="5" s="1"/>
  <c r="M997" i="5" s="1"/>
  <c r="I998" i="5"/>
  <c r="L998" i="5" s="1"/>
  <c r="I999" i="5"/>
  <c r="L999" i="5" s="1"/>
  <c r="I890" i="5"/>
  <c r="L890" i="5" s="1"/>
  <c r="G999" i="5"/>
  <c r="G998" i="5"/>
  <c r="G997" i="5"/>
  <c r="G996" i="5"/>
  <c r="G995" i="5"/>
  <c r="G994" i="5"/>
  <c r="G993" i="5"/>
  <c r="G992" i="5"/>
  <c r="G991" i="5"/>
  <c r="G990" i="5"/>
  <c r="G989" i="5"/>
  <c r="G988" i="5"/>
  <c r="G986" i="5"/>
  <c r="G985" i="5"/>
  <c r="G984" i="5"/>
  <c r="G983" i="5"/>
  <c r="G982" i="5"/>
  <c r="G981" i="5"/>
  <c r="G980" i="5"/>
  <c r="G979" i="5"/>
  <c r="G978" i="5"/>
  <c r="G977" i="5"/>
  <c r="G976" i="5"/>
  <c r="G975" i="5"/>
  <c r="G974" i="5"/>
  <c r="G973" i="5"/>
  <c r="G972" i="5"/>
  <c r="G971" i="5"/>
  <c r="G970" i="5"/>
  <c r="G969" i="5"/>
  <c r="G968" i="5"/>
  <c r="G967" i="5"/>
  <c r="G966" i="5"/>
  <c r="G965" i="5"/>
  <c r="G964" i="5"/>
  <c r="G963" i="5"/>
  <c r="G962" i="5"/>
  <c r="G961" i="5"/>
  <c r="G960" i="5"/>
  <c r="G959" i="5"/>
  <c r="G958" i="5"/>
  <c r="G957" i="5"/>
  <c r="G956" i="5"/>
  <c r="G955" i="5"/>
  <c r="G954" i="5"/>
  <c r="G953" i="5"/>
  <c r="G952" i="5"/>
  <c r="G951" i="5"/>
  <c r="G950" i="5"/>
  <c r="G949" i="5"/>
  <c r="G947" i="5"/>
  <c r="G946" i="5"/>
  <c r="G945" i="5"/>
  <c r="G944" i="5"/>
  <c r="G943" i="5"/>
  <c r="G942" i="5"/>
  <c r="G940" i="5"/>
  <c r="G939" i="5"/>
  <c r="G938" i="5"/>
  <c r="G937" i="5"/>
  <c r="G936" i="5"/>
  <c r="G935" i="5"/>
  <c r="G934" i="5"/>
  <c r="G932" i="5"/>
  <c r="G931" i="5"/>
  <c r="G930" i="5"/>
  <c r="G928" i="5"/>
  <c r="G927" i="5"/>
  <c r="G926" i="5"/>
  <c r="G925" i="5"/>
  <c r="G924" i="5"/>
  <c r="G923" i="5"/>
  <c r="G922" i="5"/>
  <c r="G921" i="5"/>
  <c r="G920" i="5"/>
  <c r="G919" i="5"/>
  <c r="G918" i="5"/>
  <c r="G917" i="5"/>
  <c r="G916" i="5"/>
  <c r="G915" i="5"/>
  <c r="G914" i="5"/>
  <c r="G913" i="5"/>
  <c r="G912" i="5"/>
  <c r="G911" i="5"/>
  <c r="G910" i="5"/>
  <c r="G909" i="5"/>
  <c r="G908" i="5"/>
  <c r="G907" i="5"/>
  <c r="G906" i="5"/>
  <c r="G905" i="5"/>
  <c r="G904" i="5"/>
  <c r="G903" i="5"/>
  <c r="G902" i="5"/>
  <c r="G901" i="5"/>
  <c r="G900" i="5"/>
  <c r="G899" i="5"/>
  <c r="G898" i="5"/>
  <c r="G897" i="5"/>
  <c r="G896" i="5"/>
  <c r="G895" i="5"/>
  <c r="G894" i="5"/>
  <c r="G893" i="5"/>
  <c r="G892" i="5"/>
  <c r="G891" i="5"/>
  <c r="G890" i="5"/>
  <c r="I751" i="5"/>
  <c r="L751" i="5" s="1"/>
  <c r="I752" i="5"/>
  <c r="L752" i="5" s="1"/>
  <c r="I753" i="5"/>
  <c r="L753" i="5" s="1"/>
  <c r="M753" i="5" s="1"/>
  <c r="I754" i="5"/>
  <c r="I755" i="5"/>
  <c r="L755" i="5" s="1"/>
  <c r="I756" i="5"/>
  <c r="L756" i="5" s="1"/>
  <c r="I757" i="5"/>
  <c r="L757" i="5" s="1"/>
  <c r="M757" i="5" s="1"/>
  <c r="I758" i="5"/>
  <c r="L758" i="5" s="1"/>
  <c r="M758" i="5" s="1"/>
  <c r="I759" i="5"/>
  <c r="L759" i="5" s="1"/>
  <c r="I760" i="5"/>
  <c r="L760" i="5" s="1"/>
  <c r="I761" i="5"/>
  <c r="L761" i="5" s="1"/>
  <c r="M761" i="5" s="1"/>
  <c r="I762" i="5"/>
  <c r="L762" i="5" s="1"/>
  <c r="I763" i="5"/>
  <c r="L763" i="5" s="1"/>
  <c r="I764" i="5"/>
  <c r="L764" i="5" s="1"/>
  <c r="I765" i="5"/>
  <c r="L765" i="5" s="1"/>
  <c r="M765" i="5" s="1"/>
  <c r="I766" i="5"/>
  <c r="L766" i="5" s="1"/>
  <c r="I767" i="5"/>
  <c r="L767" i="5" s="1"/>
  <c r="I768" i="5"/>
  <c r="L768" i="5" s="1"/>
  <c r="I769" i="5"/>
  <c r="L769" i="5" s="1"/>
  <c r="M769" i="5" s="1"/>
  <c r="I770" i="5"/>
  <c r="L770" i="5" s="1"/>
  <c r="M770" i="5" s="1"/>
  <c r="I771" i="5"/>
  <c r="L771" i="5" s="1"/>
  <c r="I772" i="5"/>
  <c r="L772" i="5" s="1"/>
  <c r="I773" i="5"/>
  <c r="L773" i="5" s="1"/>
  <c r="M773" i="5" s="1"/>
  <c r="I774" i="5"/>
  <c r="L774" i="5" s="1"/>
  <c r="M774" i="5" s="1"/>
  <c r="I775" i="5"/>
  <c r="L775" i="5" s="1"/>
  <c r="I776" i="5"/>
  <c r="L776" i="5" s="1"/>
  <c r="I777" i="5"/>
  <c r="L777" i="5" s="1"/>
  <c r="M777" i="5" s="1"/>
  <c r="I778" i="5"/>
  <c r="L778" i="5" s="1"/>
  <c r="I779" i="5"/>
  <c r="L779" i="5" s="1"/>
  <c r="I780" i="5"/>
  <c r="L780" i="5" s="1"/>
  <c r="I781" i="5"/>
  <c r="L781" i="5" s="1"/>
  <c r="M781" i="5" s="1"/>
  <c r="I782" i="5"/>
  <c r="L782" i="5" s="1"/>
  <c r="I783" i="5"/>
  <c r="L783" i="5" s="1"/>
  <c r="I784" i="5"/>
  <c r="L784" i="5" s="1"/>
  <c r="I785" i="5"/>
  <c r="L785" i="5" s="1"/>
  <c r="M785" i="5" s="1"/>
  <c r="I786" i="5"/>
  <c r="L786" i="5" s="1"/>
  <c r="I787" i="5"/>
  <c r="L787" i="5" s="1"/>
  <c r="I788" i="5"/>
  <c r="L788" i="5" s="1"/>
  <c r="I789" i="5"/>
  <c r="L789" i="5" s="1"/>
  <c r="M789" i="5" s="1"/>
  <c r="I790" i="5"/>
  <c r="L790" i="5" s="1"/>
  <c r="I791" i="5"/>
  <c r="L791" i="5" s="1"/>
  <c r="I792" i="5"/>
  <c r="L792" i="5" s="1"/>
  <c r="I793" i="5"/>
  <c r="L793" i="5" s="1"/>
  <c r="M793" i="5" s="1"/>
  <c r="I794" i="5"/>
  <c r="L794" i="5" s="1"/>
  <c r="I795" i="5"/>
  <c r="L795" i="5" s="1"/>
  <c r="I796" i="5"/>
  <c r="L796" i="5" s="1"/>
  <c r="I797" i="5"/>
  <c r="L797" i="5" s="1"/>
  <c r="M797" i="5" s="1"/>
  <c r="I798" i="5"/>
  <c r="L798" i="5" s="1"/>
  <c r="M798" i="5" s="1"/>
  <c r="I799" i="5"/>
  <c r="L799" i="5" s="1"/>
  <c r="I801" i="5"/>
  <c r="L801" i="5" s="1"/>
  <c r="M801" i="5" s="1"/>
  <c r="I802" i="5"/>
  <c r="L802" i="5" s="1"/>
  <c r="I804" i="5"/>
  <c r="L804" i="5" s="1"/>
  <c r="I805" i="5"/>
  <c r="L805" i="5" s="1"/>
  <c r="M805" i="5" s="1"/>
  <c r="I806" i="5"/>
  <c r="L806" i="5" s="1"/>
  <c r="M806" i="5" s="1"/>
  <c r="I807" i="5"/>
  <c r="L807" i="5" s="1"/>
  <c r="I808" i="5"/>
  <c r="L808" i="5" s="1"/>
  <c r="I810" i="5"/>
  <c r="L810" i="5" s="1"/>
  <c r="I811" i="5"/>
  <c r="L811" i="5" s="1"/>
  <c r="I812" i="5"/>
  <c r="L812" i="5" s="1"/>
  <c r="I813" i="5"/>
  <c r="L813" i="5" s="1"/>
  <c r="M813" i="5" s="1"/>
  <c r="I814" i="5"/>
  <c r="L814" i="5" s="1"/>
  <c r="I815" i="5"/>
  <c r="L815" i="5" s="1"/>
  <c r="I816" i="5"/>
  <c r="L816" i="5" s="1"/>
  <c r="I817" i="5"/>
  <c r="L817" i="5" s="1"/>
  <c r="M817" i="5" s="1"/>
  <c r="I818" i="5"/>
  <c r="L818" i="5" s="1"/>
  <c r="M818" i="5" s="1"/>
  <c r="I819" i="5"/>
  <c r="L819" i="5" s="1"/>
  <c r="I820" i="5"/>
  <c r="L820" i="5" s="1"/>
  <c r="I821" i="5"/>
  <c r="L821" i="5" s="1"/>
  <c r="M821" i="5" s="1"/>
  <c r="I822" i="5"/>
  <c r="L822" i="5" s="1"/>
  <c r="I823" i="5"/>
  <c r="L823" i="5" s="1"/>
  <c r="I824" i="5"/>
  <c r="L824" i="5" s="1"/>
  <c r="I825" i="5"/>
  <c r="L825" i="5" s="1"/>
  <c r="M825" i="5" s="1"/>
  <c r="I826" i="5"/>
  <c r="L826" i="5" s="1"/>
  <c r="I827" i="5"/>
  <c r="L827" i="5" s="1"/>
  <c r="I829" i="5"/>
  <c r="L829" i="5" s="1"/>
  <c r="M829" i="5" s="1"/>
  <c r="I830" i="5"/>
  <c r="L830" i="5" s="1"/>
  <c r="M830" i="5" s="1"/>
  <c r="I831" i="5"/>
  <c r="L831" i="5" s="1"/>
  <c r="I832" i="5"/>
  <c r="L832" i="5" s="1"/>
  <c r="I834" i="5"/>
  <c r="L834" i="5" s="1"/>
  <c r="I835" i="5"/>
  <c r="L835" i="5" s="1"/>
  <c r="I836" i="5"/>
  <c r="L836" i="5" s="1"/>
  <c r="I837" i="5"/>
  <c r="L837" i="5" s="1"/>
  <c r="M837" i="5" s="1"/>
  <c r="I838" i="5"/>
  <c r="L838" i="5" s="1"/>
  <c r="I839" i="5"/>
  <c r="L839" i="5" s="1"/>
  <c r="I840" i="5"/>
  <c r="L840" i="5" s="1"/>
  <c r="I841" i="5"/>
  <c r="L841" i="5" s="1"/>
  <c r="M841" i="5" s="1"/>
  <c r="I842" i="5"/>
  <c r="L842" i="5" s="1"/>
  <c r="I843" i="5"/>
  <c r="L843" i="5" s="1"/>
  <c r="I844" i="5"/>
  <c r="L844" i="5" s="1"/>
  <c r="I845" i="5"/>
  <c r="L845" i="5" s="1"/>
  <c r="M845" i="5" s="1"/>
  <c r="I846" i="5"/>
  <c r="L846" i="5" s="1"/>
  <c r="M846" i="5" s="1"/>
  <c r="I847" i="5"/>
  <c r="L847" i="5" s="1"/>
  <c r="I848" i="5"/>
  <c r="L848" i="5" s="1"/>
  <c r="I849" i="5"/>
  <c r="L849" i="5" s="1"/>
  <c r="M849" i="5" s="1"/>
  <c r="I850" i="5"/>
  <c r="L850" i="5" s="1"/>
  <c r="I851" i="5"/>
  <c r="L851" i="5" s="1"/>
  <c r="I852" i="5"/>
  <c r="L852" i="5" s="1"/>
  <c r="I853" i="5"/>
  <c r="L853" i="5" s="1"/>
  <c r="M853" i="5" s="1"/>
  <c r="I854" i="5"/>
  <c r="L854" i="5" s="1"/>
  <c r="I855" i="5"/>
  <c r="L855" i="5" s="1"/>
  <c r="I856" i="5"/>
  <c r="L856" i="5" s="1"/>
  <c r="I857" i="5"/>
  <c r="L857" i="5" s="1"/>
  <c r="M857" i="5" s="1"/>
  <c r="I859" i="5"/>
  <c r="L859" i="5" s="1"/>
  <c r="I860" i="5"/>
  <c r="L860" i="5" s="1"/>
  <c r="I861" i="5"/>
  <c r="L861" i="5" s="1"/>
  <c r="M861" i="5" s="1"/>
  <c r="I862" i="5"/>
  <c r="L862" i="5" s="1"/>
  <c r="M862" i="5" s="1"/>
  <c r="I863" i="5"/>
  <c r="L863" i="5" s="1"/>
  <c r="I864" i="5"/>
  <c r="L864" i="5" s="1"/>
  <c r="I865" i="5"/>
  <c r="L865" i="5" s="1"/>
  <c r="M865" i="5" s="1"/>
  <c r="I866" i="5"/>
  <c r="L866" i="5" s="1"/>
  <c r="I867" i="5"/>
  <c r="L867" i="5" s="1"/>
  <c r="I868" i="5"/>
  <c r="L868" i="5" s="1"/>
  <c r="I869" i="5"/>
  <c r="L869" i="5" s="1"/>
  <c r="M869" i="5" s="1"/>
  <c r="I870" i="5"/>
  <c r="L870" i="5" s="1"/>
  <c r="I871" i="5"/>
  <c r="L871" i="5" s="1"/>
  <c r="I872" i="5"/>
  <c r="L872" i="5" s="1"/>
  <c r="I873" i="5"/>
  <c r="L873" i="5" s="1"/>
  <c r="M873" i="5" s="1"/>
  <c r="I874" i="5"/>
  <c r="L874" i="5" s="1"/>
  <c r="I875" i="5"/>
  <c r="L875" i="5" s="1"/>
  <c r="I876" i="5"/>
  <c r="L876" i="5" s="1"/>
  <c r="I877" i="5"/>
  <c r="L877" i="5" s="1"/>
  <c r="M877" i="5" s="1"/>
  <c r="I878" i="5"/>
  <c r="L878" i="5" s="1"/>
  <c r="I879" i="5"/>
  <c r="L879" i="5" s="1"/>
  <c r="I880" i="5"/>
  <c r="L880" i="5" s="1"/>
  <c r="I750" i="5"/>
  <c r="L750" i="5" s="1"/>
  <c r="M750" i="5" s="1"/>
  <c r="G880" i="5"/>
  <c r="G879" i="5"/>
  <c r="G878" i="5"/>
  <c r="G877" i="5"/>
  <c r="G876" i="5"/>
  <c r="G875" i="5"/>
  <c r="G874" i="5"/>
  <c r="G873" i="5"/>
  <c r="G872" i="5"/>
  <c r="G871" i="5"/>
  <c r="G870" i="5"/>
  <c r="G869" i="5"/>
  <c r="G868" i="5"/>
  <c r="G867" i="5"/>
  <c r="G866" i="5"/>
  <c r="G865" i="5"/>
  <c r="G864" i="5"/>
  <c r="G863" i="5"/>
  <c r="G862" i="5"/>
  <c r="G861" i="5"/>
  <c r="G860" i="5"/>
  <c r="G859" i="5"/>
  <c r="G857" i="5"/>
  <c r="G856" i="5"/>
  <c r="G855" i="5"/>
  <c r="G854" i="5"/>
  <c r="G853" i="5"/>
  <c r="G852" i="5"/>
  <c r="G851" i="5"/>
  <c r="G850" i="5"/>
  <c r="G849" i="5"/>
  <c r="G848" i="5"/>
  <c r="G847" i="5"/>
  <c r="G846" i="5"/>
  <c r="G845" i="5"/>
  <c r="G844" i="5"/>
  <c r="G843" i="5"/>
  <c r="G842" i="5"/>
  <c r="G841" i="5"/>
  <c r="G840" i="5"/>
  <c r="G839" i="5"/>
  <c r="G838" i="5"/>
  <c r="G837" i="5"/>
  <c r="G836" i="5"/>
  <c r="G835" i="5"/>
  <c r="G834" i="5"/>
  <c r="G832" i="5"/>
  <c r="G831" i="5"/>
  <c r="G830" i="5"/>
  <c r="G829" i="5"/>
  <c r="G827" i="5"/>
  <c r="G826" i="5"/>
  <c r="G825" i="5"/>
  <c r="G824" i="5"/>
  <c r="G823" i="5"/>
  <c r="G822" i="5"/>
  <c r="G821" i="5"/>
  <c r="G820" i="5"/>
  <c r="G819" i="5"/>
  <c r="G818" i="5"/>
  <c r="G817" i="5"/>
  <c r="G816" i="5"/>
  <c r="G815" i="5"/>
  <c r="G814" i="5"/>
  <c r="G813" i="5"/>
  <c r="G812" i="5"/>
  <c r="G811" i="5"/>
  <c r="G810" i="5"/>
  <c r="G808" i="5"/>
  <c r="G807" i="5"/>
  <c r="G806" i="5"/>
  <c r="G805" i="5"/>
  <c r="G804" i="5"/>
  <c r="G802" i="5"/>
  <c r="G801" i="5"/>
  <c r="G799" i="5"/>
  <c r="G798" i="5"/>
  <c r="G797" i="5"/>
  <c r="G796" i="5"/>
  <c r="G795" i="5"/>
  <c r="G794" i="5"/>
  <c r="G793" i="5"/>
  <c r="G792" i="5"/>
  <c r="G791" i="5"/>
  <c r="G790" i="5"/>
  <c r="G789" i="5"/>
  <c r="G788" i="5"/>
  <c r="G787" i="5"/>
  <c r="G786" i="5"/>
  <c r="G785" i="5"/>
  <c r="G784" i="5"/>
  <c r="G783" i="5"/>
  <c r="G782" i="5"/>
  <c r="G781" i="5"/>
  <c r="G780" i="5"/>
  <c r="G779" i="5"/>
  <c r="G778" i="5"/>
  <c r="G777" i="5"/>
  <c r="G776" i="5"/>
  <c r="G775" i="5"/>
  <c r="G774" i="5"/>
  <c r="G773" i="5"/>
  <c r="G772" i="5"/>
  <c r="G771" i="5"/>
  <c r="G770" i="5"/>
  <c r="G769" i="5"/>
  <c r="G768" i="5"/>
  <c r="G767" i="5"/>
  <c r="G766" i="5"/>
  <c r="G765" i="5"/>
  <c r="G764" i="5"/>
  <c r="G763" i="5"/>
  <c r="G762" i="5"/>
  <c r="G761" i="5"/>
  <c r="G760" i="5"/>
  <c r="G759" i="5"/>
  <c r="G758" i="5"/>
  <c r="G757" i="5"/>
  <c r="G756" i="5"/>
  <c r="G755" i="5"/>
  <c r="G754" i="5"/>
  <c r="G753" i="5"/>
  <c r="G752" i="5"/>
  <c r="G751" i="5"/>
  <c r="G750" i="5"/>
  <c r="I639" i="5"/>
  <c r="J639" i="5" s="1"/>
  <c r="I640" i="5"/>
  <c r="L640" i="5" s="1"/>
  <c r="I641" i="5"/>
  <c r="L641" i="5" s="1"/>
  <c r="M641" i="5" s="1"/>
  <c r="I642" i="5"/>
  <c r="L642" i="5" s="1"/>
  <c r="M642" i="5" s="1"/>
  <c r="I643" i="5"/>
  <c r="J643" i="5" s="1"/>
  <c r="I644" i="5"/>
  <c r="L644" i="5" s="1"/>
  <c r="M644" i="5" s="1"/>
  <c r="I645" i="5"/>
  <c r="L645" i="5" s="1"/>
  <c r="M645" i="5" s="1"/>
  <c r="I646" i="5"/>
  <c r="L646" i="5" s="1"/>
  <c r="I647" i="5"/>
  <c r="I648" i="5"/>
  <c r="L648" i="5" s="1"/>
  <c r="I649" i="5"/>
  <c r="J649" i="5" s="1"/>
  <c r="I650" i="5"/>
  <c r="L650" i="5" s="1"/>
  <c r="M650" i="5" s="1"/>
  <c r="I651" i="5"/>
  <c r="J651" i="5" s="1"/>
  <c r="I652" i="5"/>
  <c r="L652" i="5" s="1"/>
  <c r="M652" i="5" s="1"/>
  <c r="I653" i="5"/>
  <c r="L653" i="5" s="1"/>
  <c r="M653" i="5" s="1"/>
  <c r="I654" i="5"/>
  <c r="L654" i="5" s="1"/>
  <c r="I655" i="5"/>
  <c r="J655" i="5" s="1"/>
  <c r="I656" i="5"/>
  <c r="J656" i="5" s="1"/>
  <c r="I657" i="5"/>
  <c r="L657" i="5" s="1"/>
  <c r="M657" i="5" s="1"/>
  <c r="I658" i="5"/>
  <c r="L658" i="5" s="1"/>
  <c r="M658" i="5" s="1"/>
  <c r="I659" i="5"/>
  <c r="I660" i="5"/>
  <c r="L660" i="5" s="1"/>
  <c r="M660" i="5" s="1"/>
  <c r="I661" i="5"/>
  <c r="L661" i="5" s="1"/>
  <c r="M661" i="5" s="1"/>
  <c r="I662" i="5"/>
  <c r="L662" i="5" s="1"/>
  <c r="I663" i="5"/>
  <c r="I664" i="5"/>
  <c r="J664" i="5" s="1"/>
  <c r="I665" i="5"/>
  <c r="L665" i="5" s="1"/>
  <c r="M665" i="5" s="1"/>
  <c r="I666" i="5"/>
  <c r="L666" i="5" s="1"/>
  <c r="M666" i="5" s="1"/>
  <c r="I667" i="5"/>
  <c r="I668" i="5"/>
  <c r="L668" i="5" s="1"/>
  <c r="M668" i="5" s="1"/>
  <c r="I669" i="5"/>
  <c r="L669" i="5" s="1"/>
  <c r="M669" i="5" s="1"/>
  <c r="I670" i="5"/>
  <c r="L670" i="5" s="1"/>
  <c r="I671" i="5"/>
  <c r="I672" i="5"/>
  <c r="L672" i="5" s="1"/>
  <c r="I673" i="5"/>
  <c r="L673" i="5" s="1"/>
  <c r="M673" i="5" s="1"/>
  <c r="I674" i="5"/>
  <c r="L674" i="5" s="1"/>
  <c r="M674" i="5" s="1"/>
  <c r="I675" i="5"/>
  <c r="J675" i="5" s="1"/>
  <c r="I676" i="5"/>
  <c r="L676" i="5" s="1"/>
  <c r="M676" i="5" s="1"/>
  <c r="I678" i="5"/>
  <c r="L678" i="5" s="1"/>
  <c r="I679" i="5"/>
  <c r="I681" i="5"/>
  <c r="L681" i="5" s="1"/>
  <c r="M681" i="5" s="1"/>
  <c r="I682" i="5"/>
  <c r="L682" i="5" s="1"/>
  <c r="I683" i="5"/>
  <c r="J683" i="5" s="1"/>
  <c r="I685" i="5"/>
  <c r="L685" i="5" s="1"/>
  <c r="M685" i="5" s="1"/>
  <c r="I686" i="5"/>
  <c r="L686" i="5" s="1"/>
  <c r="I687" i="5"/>
  <c r="J687" i="5" s="1"/>
  <c r="I688" i="5"/>
  <c r="J688" i="5" s="1"/>
  <c r="I689" i="5"/>
  <c r="L689" i="5" s="1"/>
  <c r="M689" i="5" s="1"/>
  <c r="I690" i="5"/>
  <c r="L690" i="5" s="1"/>
  <c r="M690" i="5" s="1"/>
  <c r="I691" i="5"/>
  <c r="I692" i="5"/>
  <c r="L692" i="5" s="1"/>
  <c r="M692" i="5" s="1"/>
  <c r="I693" i="5"/>
  <c r="L693" i="5" s="1"/>
  <c r="M693" i="5" s="1"/>
  <c r="I694" i="5"/>
  <c r="L694" i="5" s="1"/>
  <c r="I696" i="5"/>
  <c r="L696" i="5" s="1"/>
  <c r="M696" i="5" s="1"/>
  <c r="I698" i="5"/>
  <c r="L698" i="5" s="1"/>
  <c r="M698" i="5" s="1"/>
  <c r="I699" i="5"/>
  <c r="I700" i="5"/>
  <c r="L700" i="5" s="1"/>
  <c r="M700" i="5" s="1"/>
  <c r="I701" i="5"/>
  <c r="L701" i="5" s="1"/>
  <c r="I702" i="5"/>
  <c r="L702" i="5" s="1"/>
  <c r="I703" i="5"/>
  <c r="I704" i="5"/>
  <c r="L704" i="5" s="1"/>
  <c r="M704" i="5" s="1"/>
  <c r="I705" i="5"/>
  <c r="L705" i="5" s="1"/>
  <c r="M705" i="5" s="1"/>
  <c r="I706" i="5"/>
  <c r="L706" i="5" s="1"/>
  <c r="M706" i="5" s="1"/>
  <c r="I707" i="5"/>
  <c r="I708" i="5"/>
  <c r="L708" i="5" s="1"/>
  <c r="M708" i="5" s="1"/>
  <c r="I709" i="5"/>
  <c r="L709" i="5" s="1"/>
  <c r="I710" i="5"/>
  <c r="L710" i="5" s="1"/>
  <c r="I711" i="5"/>
  <c r="J711" i="5" s="1"/>
  <c r="I712" i="5"/>
  <c r="L712" i="5" s="1"/>
  <c r="M712" i="5" s="1"/>
  <c r="I713" i="5"/>
  <c r="L713" i="5" s="1"/>
  <c r="M713" i="5" s="1"/>
  <c r="I714" i="5"/>
  <c r="J714" i="5" s="1"/>
  <c r="I715" i="5"/>
  <c r="J715" i="5" s="1"/>
  <c r="I716" i="5"/>
  <c r="L716" i="5" s="1"/>
  <c r="M716" i="5" s="1"/>
  <c r="I717" i="5"/>
  <c r="L717" i="5" s="1"/>
  <c r="I718" i="5"/>
  <c r="L718" i="5" s="1"/>
  <c r="I719" i="5"/>
  <c r="I720" i="5"/>
  <c r="L720" i="5" s="1"/>
  <c r="M720" i="5" s="1"/>
  <c r="I721" i="5"/>
  <c r="L721" i="5" s="1"/>
  <c r="M721" i="5" s="1"/>
  <c r="I722" i="5"/>
  <c r="L722" i="5" s="1"/>
  <c r="M722" i="5" s="1"/>
  <c r="I723" i="5"/>
  <c r="J723" i="5" s="1"/>
  <c r="I724" i="5"/>
  <c r="L724" i="5" s="1"/>
  <c r="M724" i="5" s="1"/>
  <c r="I725" i="5"/>
  <c r="J725" i="5" s="1"/>
  <c r="I726" i="5"/>
  <c r="J726" i="5" s="1"/>
  <c r="I727" i="5"/>
  <c r="I728" i="5"/>
  <c r="L728" i="5" s="1"/>
  <c r="M728" i="5" s="1"/>
  <c r="I729" i="5"/>
  <c r="L729" i="5" s="1"/>
  <c r="M729" i="5" s="1"/>
  <c r="I730" i="5"/>
  <c r="L730" i="5" s="1"/>
  <c r="M730" i="5" s="1"/>
  <c r="I732" i="5"/>
  <c r="L732" i="5" s="1"/>
  <c r="M732" i="5" s="1"/>
  <c r="I733" i="5"/>
  <c r="L733" i="5" s="1"/>
  <c r="M733" i="5" s="1"/>
  <c r="I734" i="5"/>
  <c r="L734" i="5" s="1"/>
  <c r="I735" i="5"/>
  <c r="I736" i="5"/>
  <c r="J736" i="5" s="1"/>
  <c r="I737" i="5"/>
  <c r="J737" i="5" s="1"/>
  <c r="I738" i="5"/>
  <c r="L738" i="5" s="1"/>
  <c r="M738" i="5" s="1"/>
  <c r="I739" i="5"/>
  <c r="J739" i="5" s="1"/>
  <c r="I740" i="5"/>
  <c r="L740" i="5" s="1"/>
  <c r="M740" i="5" s="1"/>
  <c r="I741" i="5"/>
  <c r="L741" i="5" s="1"/>
  <c r="M741" i="5" s="1"/>
  <c r="I638" i="5"/>
  <c r="L638" i="5" s="1"/>
  <c r="G741" i="5"/>
  <c r="G740" i="5"/>
  <c r="G739" i="5"/>
  <c r="G738" i="5"/>
  <c r="G737" i="5"/>
  <c r="G736" i="5"/>
  <c r="G735" i="5"/>
  <c r="G734" i="5"/>
  <c r="G733" i="5"/>
  <c r="G732" i="5"/>
  <c r="G730" i="5"/>
  <c r="G729" i="5"/>
  <c r="G728" i="5"/>
  <c r="G727" i="5"/>
  <c r="G726" i="5"/>
  <c r="G725" i="5"/>
  <c r="G724" i="5"/>
  <c r="G723" i="5"/>
  <c r="G722" i="5"/>
  <c r="G721" i="5"/>
  <c r="G720" i="5"/>
  <c r="G719" i="5"/>
  <c r="G718" i="5"/>
  <c r="G717" i="5"/>
  <c r="G716" i="5"/>
  <c r="G715" i="5"/>
  <c r="G714" i="5"/>
  <c r="G713" i="5"/>
  <c r="G712" i="5"/>
  <c r="G711" i="5"/>
  <c r="G710" i="5"/>
  <c r="G709" i="5"/>
  <c r="G708" i="5"/>
  <c r="G707" i="5"/>
  <c r="G706" i="5"/>
  <c r="G705" i="5"/>
  <c r="G704" i="5"/>
  <c r="G703" i="5"/>
  <c r="G702" i="5"/>
  <c r="G701" i="5"/>
  <c r="G700" i="5"/>
  <c r="G699" i="5"/>
  <c r="G698" i="5"/>
  <c r="G696" i="5"/>
  <c r="G694" i="5"/>
  <c r="G693" i="5"/>
  <c r="G692" i="5"/>
  <c r="G691" i="5"/>
  <c r="G690" i="5"/>
  <c r="G689" i="5"/>
  <c r="G688" i="5"/>
  <c r="G687" i="5"/>
  <c r="G686" i="5"/>
  <c r="G685" i="5"/>
  <c r="G683" i="5"/>
  <c r="G682" i="5"/>
  <c r="G681" i="5"/>
  <c r="G679" i="5"/>
  <c r="G678" i="5"/>
  <c r="G676" i="5"/>
  <c r="G675" i="5"/>
  <c r="G674" i="5"/>
  <c r="G673" i="5"/>
  <c r="G672" i="5"/>
  <c r="G671" i="5"/>
  <c r="G670" i="5"/>
  <c r="G669" i="5"/>
  <c r="G668" i="5"/>
  <c r="G667" i="5"/>
  <c r="G666" i="5"/>
  <c r="G665" i="5"/>
  <c r="G664" i="5"/>
  <c r="G663" i="5"/>
  <c r="G662" i="5"/>
  <c r="G661" i="5"/>
  <c r="G660" i="5"/>
  <c r="G659" i="5"/>
  <c r="G658" i="5"/>
  <c r="G657" i="5"/>
  <c r="G656" i="5"/>
  <c r="G655" i="5"/>
  <c r="G654" i="5"/>
  <c r="G653" i="5"/>
  <c r="G652" i="5"/>
  <c r="G651" i="5"/>
  <c r="G650" i="5"/>
  <c r="G649" i="5"/>
  <c r="G648" i="5"/>
  <c r="G647" i="5"/>
  <c r="G646" i="5"/>
  <c r="G645" i="5"/>
  <c r="G644" i="5"/>
  <c r="G643" i="5"/>
  <c r="G642" i="5"/>
  <c r="G641" i="5"/>
  <c r="G640" i="5"/>
  <c r="G639" i="5"/>
  <c r="G638" i="5"/>
  <c r="I556" i="5"/>
  <c r="L556" i="5" s="1"/>
  <c r="M556" i="5" s="1"/>
  <c r="I557" i="5"/>
  <c r="L557" i="5" s="1"/>
  <c r="M557" i="5" s="1"/>
  <c r="I558" i="5"/>
  <c r="I559" i="5"/>
  <c r="L559" i="5" s="1"/>
  <c r="M559" i="5" s="1"/>
  <c r="I560" i="5"/>
  <c r="L560" i="5" s="1"/>
  <c r="M560" i="5" s="1"/>
  <c r="I561" i="5"/>
  <c r="L561" i="5" s="1"/>
  <c r="I562" i="5"/>
  <c r="I563" i="5"/>
  <c r="L563" i="5" s="1"/>
  <c r="I564" i="5"/>
  <c r="L564" i="5" s="1"/>
  <c r="M564" i="5" s="1"/>
  <c r="I565" i="5"/>
  <c r="L565" i="5" s="1"/>
  <c r="M565" i="5" s="1"/>
  <c r="I566" i="5"/>
  <c r="J566" i="5" s="1"/>
  <c r="I567" i="5"/>
  <c r="L567" i="5" s="1"/>
  <c r="I568" i="5"/>
  <c r="L568" i="5" s="1"/>
  <c r="M568" i="5" s="1"/>
  <c r="I569" i="5"/>
  <c r="L569" i="5" s="1"/>
  <c r="I570" i="5"/>
  <c r="I571" i="5"/>
  <c r="L571" i="5" s="1"/>
  <c r="M571" i="5" s="1"/>
  <c r="I572" i="5"/>
  <c r="L572" i="5" s="1"/>
  <c r="M572" i="5" s="1"/>
  <c r="I573" i="5"/>
  <c r="L573" i="5" s="1"/>
  <c r="M573" i="5" s="1"/>
  <c r="I574" i="5"/>
  <c r="I575" i="5"/>
  <c r="L575" i="5" s="1"/>
  <c r="M575" i="5" s="1"/>
  <c r="I576" i="5"/>
  <c r="L576" i="5" s="1"/>
  <c r="M576" i="5" s="1"/>
  <c r="I577" i="5"/>
  <c r="L577" i="5" s="1"/>
  <c r="I578" i="5"/>
  <c r="I579" i="5"/>
  <c r="L579" i="5" s="1"/>
  <c r="I580" i="5"/>
  <c r="L580" i="5" s="1"/>
  <c r="M580" i="5" s="1"/>
  <c r="I581" i="5"/>
  <c r="J581" i="5" s="1"/>
  <c r="I582" i="5"/>
  <c r="J582" i="5" s="1"/>
  <c r="I583" i="5"/>
  <c r="L583" i="5" s="1"/>
  <c r="I585" i="5"/>
  <c r="L585" i="5" s="1"/>
  <c r="I586" i="5"/>
  <c r="I588" i="5"/>
  <c r="L588" i="5" s="1"/>
  <c r="M588" i="5" s="1"/>
  <c r="I589" i="5"/>
  <c r="L589" i="5" s="1"/>
  <c r="M589" i="5" s="1"/>
  <c r="I591" i="5"/>
  <c r="L591" i="5" s="1"/>
  <c r="M591" i="5" s="1"/>
  <c r="I592" i="5"/>
  <c r="L592" i="5" s="1"/>
  <c r="M592" i="5" s="1"/>
  <c r="I593" i="5"/>
  <c r="L593" i="5" s="1"/>
  <c r="M593" i="5" s="1"/>
  <c r="I594" i="5"/>
  <c r="I596" i="5"/>
  <c r="L596" i="5" s="1"/>
  <c r="M596" i="5" s="1"/>
  <c r="I598" i="5"/>
  <c r="I599" i="5"/>
  <c r="L599" i="5" s="1"/>
  <c r="I600" i="5"/>
  <c r="J600" i="5" s="1"/>
  <c r="I601" i="5"/>
  <c r="L601" i="5" s="1"/>
  <c r="I602" i="5"/>
  <c r="J602" i="5" s="1"/>
  <c r="I603" i="5"/>
  <c r="L603" i="5" s="1"/>
  <c r="I604" i="5"/>
  <c r="L604" i="5" s="1"/>
  <c r="M604" i="5" s="1"/>
  <c r="I605" i="5"/>
  <c r="L605" i="5" s="1"/>
  <c r="M605" i="5" s="1"/>
  <c r="I606" i="5"/>
  <c r="I607" i="5"/>
  <c r="L607" i="5" s="1"/>
  <c r="M607" i="5" s="1"/>
  <c r="I608" i="5"/>
  <c r="L608" i="5" s="1"/>
  <c r="M608" i="5" s="1"/>
  <c r="I609" i="5"/>
  <c r="L609" i="5" s="1"/>
  <c r="I610" i="5"/>
  <c r="I611" i="5"/>
  <c r="L611" i="5" s="1"/>
  <c r="I612" i="5"/>
  <c r="L612" i="5" s="1"/>
  <c r="M612" i="5" s="1"/>
  <c r="I613" i="5"/>
  <c r="L613" i="5" s="1"/>
  <c r="M613" i="5" s="1"/>
  <c r="I614" i="5"/>
  <c r="J614" i="5" s="1"/>
  <c r="I615" i="5"/>
  <c r="L615" i="5" s="1"/>
  <c r="I616" i="5"/>
  <c r="L616" i="5" s="1"/>
  <c r="M616" i="5" s="1"/>
  <c r="I617" i="5"/>
  <c r="L617" i="5" s="1"/>
  <c r="I618" i="5"/>
  <c r="I619" i="5"/>
  <c r="L619" i="5" s="1"/>
  <c r="M619" i="5" s="1"/>
  <c r="I621" i="5"/>
  <c r="L621" i="5" s="1"/>
  <c r="M621" i="5" s="1"/>
  <c r="I622" i="5"/>
  <c r="I623" i="5"/>
  <c r="L623" i="5" s="1"/>
  <c r="M623" i="5" s="1"/>
  <c r="I624" i="5"/>
  <c r="L624" i="5" s="1"/>
  <c r="M624" i="5" s="1"/>
  <c r="I625" i="5"/>
  <c r="L625" i="5" s="1"/>
  <c r="I626" i="5"/>
  <c r="I627" i="5"/>
  <c r="L627" i="5" s="1"/>
  <c r="I628" i="5"/>
  <c r="L628" i="5" s="1"/>
  <c r="I629" i="5"/>
  <c r="L629" i="5" s="1"/>
  <c r="M629" i="5" s="1"/>
  <c r="I555" i="5"/>
  <c r="L555" i="5" s="1"/>
  <c r="M555" i="5" s="1"/>
  <c r="G629" i="5"/>
  <c r="G628" i="5"/>
  <c r="G627" i="5"/>
  <c r="G626" i="5"/>
  <c r="G625" i="5"/>
  <c r="G624" i="5"/>
  <c r="G623" i="5"/>
  <c r="G622" i="5"/>
  <c r="G621" i="5"/>
  <c r="G619" i="5"/>
  <c r="G618" i="5"/>
  <c r="G617" i="5"/>
  <c r="G616" i="5"/>
  <c r="G615" i="5"/>
  <c r="G614" i="5"/>
  <c r="G613" i="5"/>
  <c r="G612" i="5"/>
  <c r="G611" i="5"/>
  <c r="G610" i="5"/>
  <c r="G609" i="5"/>
  <c r="G608" i="5"/>
  <c r="G607" i="5"/>
  <c r="G606" i="5"/>
  <c r="G605" i="5"/>
  <c r="G604" i="5"/>
  <c r="G603" i="5"/>
  <c r="G602" i="5"/>
  <c r="G601" i="5"/>
  <c r="G600" i="5"/>
  <c r="G599" i="5"/>
  <c r="G598" i="5"/>
  <c r="G596" i="5"/>
  <c r="G594" i="5"/>
  <c r="G593" i="5"/>
  <c r="G592" i="5"/>
  <c r="G591" i="5"/>
  <c r="G589" i="5"/>
  <c r="G588" i="5"/>
  <c r="G586" i="5"/>
  <c r="G585" i="5"/>
  <c r="G583" i="5"/>
  <c r="G582" i="5"/>
  <c r="G581" i="5"/>
  <c r="G580" i="5"/>
  <c r="G579" i="5"/>
  <c r="G578" i="5"/>
  <c r="G577" i="5"/>
  <c r="G576" i="5"/>
  <c r="G575" i="5"/>
  <c r="G574" i="5"/>
  <c r="G573" i="5"/>
  <c r="G572" i="5"/>
  <c r="G571" i="5"/>
  <c r="G570" i="5"/>
  <c r="G569" i="5"/>
  <c r="G568" i="5"/>
  <c r="G567" i="5"/>
  <c r="G566" i="5"/>
  <c r="G565" i="5"/>
  <c r="G564" i="5"/>
  <c r="G563" i="5"/>
  <c r="G562" i="5"/>
  <c r="G561" i="5"/>
  <c r="G560" i="5"/>
  <c r="G559" i="5"/>
  <c r="G558" i="5"/>
  <c r="G557" i="5"/>
  <c r="G556" i="5"/>
  <c r="G555" i="5"/>
  <c r="I438" i="5"/>
  <c r="J438" i="5" s="1"/>
  <c r="I439" i="5"/>
  <c r="J439" i="5" s="1"/>
  <c r="I440" i="5"/>
  <c r="J440" i="5" s="1"/>
  <c r="I441" i="5"/>
  <c r="J441" i="5" s="1"/>
  <c r="I442" i="5"/>
  <c r="J442" i="5" s="1"/>
  <c r="I443" i="5"/>
  <c r="J443" i="5" s="1"/>
  <c r="I444" i="5"/>
  <c r="J444" i="5" s="1"/>
  <c r="I445" i="5"/>
  <c r="J445" i="5" s="1"/>
  <c r="I446" i="5"/>
  <c r="J446" i="5" s="1"/>
  <c r="I447" i="5"/>
  <c r="J447" i="5" s="1"/>
  <c r="I448" i="5"/>
  <c r="J448" i="5" s="1"/>
  <c r="I449" i="5"/>
  <c r="J449" i="5" s="1"/>
  <c r="I450" i="5"/>
  <c r="J450" i="5" s="1"/>
  <c r="I451" i="5"/>
  <c r="J451" i="5" s="1"/>
  <c r="I452" i="5"/>
  <c r="J452" i="5" s="1"/>
  <c r="I453" i="5"/>
  <c r="J453" i="5" s="1"/>
  <c r="I454" i="5"/>
  <c r="J454" i="5" s="1"/>
  <c r="I455" i="5"/>
  <c r="J455" i="5" s="1"/>
  <c r="I456" i="5"/>
  <c r="J456" i="5" s="1"/>
  <c r="I457" i="5"/>
  <c r="J457" i="5" s="1"/>
  <c r="I458" i="5"/>
  <c r="J458" i="5" s="1"/>
  <c r="I459" i="5"/>
  <c r="J459" i="5" s="1"/>
  <c r="I460" i="5"/>
  <c r="J460" i="5" s="1"/>
  <c r="I461" i="5"/>
  <c r="J461" i="5" s="1"/>
  <c r="I462" i="5"/>
  <c r="J462" i="5" s="1"/>
  <c r="I463" i="5"/>
  <c r="J463" i="5" s="1"/>
  <c r="I464" i="5"/>
  <c r="J464" i="5" s="1"/>
  <c r="I465" i="5"/>
  <c r="J465" i="5" s="1"/>
  <c r="I466" i="5"/>
  <c r="J466" i="5" s="1"/>
  <c r="I467" i="5"/>
  <c r="J467" i="5" s="1"/>
  <c r="I468" i="5"/>
  <c r="J468" i="5" s="1"/>
  <c r="I469" i="5"/>
  <c r="J469" i="5" s="1"/>
  <c r="I470" i="5"/>
  <c r="J470" i="5" s="1"/>
  <c r="I471" i="5"/>
  <c r="J471" i="5" s="1"/>
  <c r="I472" i="5"/>
  <c r="J472" i="5" s="1"/>
  <c r="I473" i="5"/>
  <c r="J473" i="5" s="1"/>
  <c r="I474" i="5"/>
  <c r="J474" i="5" s="1"/>
  <c r="I475" i="5"/>
  <c r="J475" i="5" s="1"/>
  <c r="I476" i="5"/>
  <c r="J476" i="5" s="1"/>
  <c r="I477" i="5"/>
  <c r="J477" i="5" s="1"/>
  <c r="I478" i="5"/>
  <c r="J478" i="5" s="1"/>
  <c r="I479" i="5"/>
  <c r="J479" i="5" s="1"/>
  <c r="I480" i="5"/>
  <c r="J480" i="5" s="1"/>
  <c r="I482" i="5"/>
  <c r="J482" i="5" s="1"/>
  <c r="I483" i="5"/>
  <c r="J483" i="5" s="1"/>
  <c r="I485" i="5"/>
  <c r="J485" i="5" s="1"/>
  <c r="I486" i="5"/>
  <c r="J486" i="5" s="1"/>
  <c r="I487" i="5"/>
  <c r="J487" i="5" s="1"/>
  <c r="I489" i="5"/>
  <c r="J489" i="5" s="1"/>
  <c r="I490" i="5"/>
  <c r="J490" i="5" s="1"/>
  <c r="I491" i="5"/>
  <c r="J491" i="5" s="1"/>
  <c r="I492" i="5"/>
  <c r="J492" i="5" s="1"/>
  <c r="I493" i="5"/>
  <c r="J493" i="5" s="1"/>
  <c r="I494" i="5"/>
  <c r="J494" i="5" s="1"/>
  <c r="I495" i="5"/>
  <c r="J495" i="5" s="1"/>
  <c r="I496" i="5"/>
  <c r="J496" i="5" s="1"/>
  <c r="I497" i="5"/>
  <c r="J497" i="5" s="1"/>
  <c r="I498" i="5"/>
  <c r="J498" i="5" s="1"/>
  <c r="I500" i="5"/>
  <c r="J500" i="5" s="1"/>
  <c r="I502" i="5"/>
  <c r="J502" i="5" s="1"/>
  <c r="I503" i="5"/>
  <c r="J503" i="5" s="1"/>
  <c r="I504" i="5"/>
  <c r="J504" i="5" s="1"/>
  <c r="I505" i="5"/>
  <c r="J505" i="5" s="1"/>
  <c r="I506" i="5"/>
  <c r="J506" i="5" s="1"/>
  <c r="I507" i="5"/>
  <c r="J507" i="5" s="1"/>
  <c r="I508" i="5"/>
  <c r="J508" i="5" s="1"/>
  <c r="I509" i="5"/>
  <c r="J509" i="5" s="1"/>
  <c r="I510" i="5"/>
  <c r="J510" i="5" s="1"/>
  <c r="I511" i="5"/>
  <c r="J511" i="5" s="1"/>
  <c r="I512" i="5"/>
  <c r="J512" i="5" s="1"/>
  <c r="I513" i="5"/>
  <c r="J513" i="5" s="1"/>
  <c r="I514" i="5"/>
  <c r="J514" i="5" s="1"/>
  <c r="I515" i="5"/>
  <c r="J515" i="5" s="1"/>
  <c r="I516" i="5"/>
  <c r="J516" i="5" s="1"/>
  <c r="I517" i="5"/>
  <c r="J517" i="5" s="1"/>
  <c r="I518" i="5"/>
  <c r="J518" i="5" s="1"/>
  <c r="I519" i="5"/>
  <c r="J519" i="5" s="1"/>
  <c r="I520" i="5"/>
  <c r="J520" i="5" s="1"/>
  <c r="I521" i="5"/>
  <c r="J521" i="5" s="1"/>
  <c r="I522" i="5"/>
  <c r="J522" i="5" s="1"/>
  <c r="I523" i="5"/>
  <c r="J523" i="5" s="1"/>
  <c r="I524" i="5"/>
  <c r="J524" i="5" s="1"/>
  <c r="I525" i="5"/>
  <c r="J525" i="5" s="1"/>
  <c r="I526" i="5"/>
  <c r="J526" i="5" s="1"/>
  <c r="I527" i="5"/>
  <c r="J527" i="5" s="1"/>
  <c r="I528" i="5"/>
  <c r="J528" i="5" s="1"/>
  <c r="I529" i="5"/>
  <c r="J529" i="5" s="1"/>
  <c r="I531" i="5"/>
  <c r="J531" i="5" s="1"/>
  <c r="I532" i="5"/>
  <c r="J532" i="5" s="1"/>
  <c r="I533" i="5"/>
  <c r="J533" i="5" s="1"/>
  <c r="I534" i="5"/>
  <c r="J534" i="5" s="1"/>
  <c r="I535" i="5"/>
  <c r="J535" i="5" s="1"/>
  <c r="I536" i="5"/>
  <c r="J536" i="5" s="1"/>
  <c r="I537" i="5"/>
  <c r="J537" i="5" s="1"/>
  <c r="I538" i="5"/>
  <c r="J538" i="5" s="1"/>
  <c r="I539" i="5"/>
  <c r="J539" i="5" s="1"/>
  <c r="I540" i="5"/>
  <c r="J540" i="5" s="1"/>
  <c r="I541" i="5"/>
  <c r="J541" i="5" s="1"/>
  <c r="I542" i="5"/>
  <c r="J542" i="5" s="1"/>
  <c r="I543" i="5"/>
  <c r="J543" i="5" s="1"/>
  <c r="I544" i="5"/>
  <c r="J544" i="5" s="1"/>
  <c r="I545" i="5"/>
  <c r="J545" i="5" s="1"/>
  <c r="I546" i="5"/>
  <c r="J546" i="5" s="1"/>
  <c r="I437" i="5"/>
  <c r="J437" i="5" s="1"/>
  <c r="G546" i="5"/>
  <c r="G545" i="5"/>
  <c r="G544" i="5"/>
  <c r="G543" i="5"/>
  <c r="G542" i="5"/>
  <c r="G541" i="5"/>
  <c r="G540" i="5"/>
  <c r="G539" i="5"/>
  <c r="G538" i="5"/>
  <c r="G537" i="5"/>
  <c r="G536" i="5"/>
  <c r="G535" i="5"/>
  <c r="G534" i="5"/>
  <c r="G533" i="5"/>
  <c r="G532" i="5"/>
  <c r="G531" i="5"/>
  <c r="G529" i="5"/>
  <c r="G528" i="5"/>
  <c r="G527" i="5"/>
  <c r="G526" i="5"/>
  <c r="G525" i="5"/>
  <c r="G524" i="5"/>
  <c r="G523" i="5"/>
  <c r="G522" i="5"/>
  <c r="G521" i="5"/>
  <c r="G520" i="5"/>
  <c r="G519" i="5"/>
  <c r="G518" i="5"/>
  <c r="G517" i="5"/>
  <c r="G516" i="5"/>
  <c r="G515" i="5"/>
  <c r="G514" i="5"/>
  <c r="G513" i="5"/>
  <c r="G512" i="5"/>
  <c r="G511" i="5"/>
  <c r="G510" i="5"/>
  <c r="G509" i="5"/>
  <c r="G508" i="5"/>
  <c r="G507" i="5"/>
  <c r="G506" i="5"/>
  <c r="G505" i="5"/>
  <c r="G504" i="5"/>
  <c r="G503" i="5"/>
  <c r="G502" i="5"/>
  <c r="G500" i="5"/>
  <c r="G498" i="5"/>
  <c r="G497" i="5"/>
  <c r="G496" i="5"/>
  <c r="G495" i="5"/>
  <c r="G494" i="5"/>
  <c r="G493" i="5"/>
  <c r="G492" i="5"/>
  <c r="G491" i="5"/>
  <c r="G490" i="5"/>
  <c r="G489" i="5"/>
  <c r="G487" i="5"/>
  <c r="G486" i="5"/>
  <c r="G485" i="5"/>
  <c r="G483" i="5"/>
  <c r="G482" i="5"/>
  <c r="G480" i="5"/>
  <c r="G479" i="5"/>
  <c r="G478" i="5"/>
  <c r="G477" i="5"/>
  <c r="G476" i="5"/>
  <c r="G475" i="5"/>
  <c r="G474" i="5"/>
  <c r="G473" i="5"/>
  <c r="G472" i="5"/>
  <c r="G471" i="5"/>
  <c r="G470" i="5"/>
  <c r="G469" i="5"/>
  <c r="G468" i="5"/>
  <c r="G467" i="5"/>
  <c r="G466" i="5"/>
  <c r="G465" i="5"/>
  <c r="G464" i="5"/>
  <c r="G463" i="5"/>
  <c r="G462" i="5"/>
  <c r="G461" i="5"/>
  <c r="G460" i="5"/>
  <c r="G459" i="5"/>
  <c r="G458" i="5"/>
  <c r="G457" i="5"/>
  <c r="G456" i="5"/>
  <c r="G455" i="5"/>
  <c r="G454" i="5"/>
  <c r="G453" i="5"/>
  <c r="G452" i="5"/>
  <c r="G451" i="5"/>
  <c r="G450" i="5"/>
  <c r="G449" i="5"/>
  <c r="G448" i="5"/>
  <c r="G447" i="5"/>
  <c r="G446" i="5"/>
  <c r="G445" i="5"/>
  <c r="G444" i="5"/>
  <c r="G443" i="5"/>
  <c r="G442" i="5"/>
  <c r="G441" i="5"/>
  <c r="G440" i="5"/>
  <c r="G439" i="5"/>
  <c r="G438" i="5"/>
  <c r="G437" i="5"/>
  <c r="J353" i="5"/>
  <c r="J354" i="5"/>
  <c r="J355" i="5"/>
  <c r="J356" i="5"/>
  <c r="J357" i="5"/>
  <c r="J358" i="5"/>
  <c r="J359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72" i="5"/>
  <c r="J373" i="5"/>
  <c r="J374" i="5"/>
  <c r="J375" i="5"/>
  <c r="J376" i="5"/>
  <c r="J377" i="5"/>
  <c r="J378" i="5"/>
  <c r="J379" i="5"/>
  <c r="J380" i="5"/>
  <c r="J381" i="5"/>
  <c r="J382" i="5"/>
  <c r="J383" i="5"/>
  <c r="J384" i="5"/>
  <c r="J386" i="5"/>
  <c r="J387" i="5"/>
  <c r="J389" i="5"/>
  <c r="J390" i="5"/>
  <c r="J392" i="5"/>
  <c r="J393" i="5"/>
  <c r="J394" i="5"/>
  <c r="J395" i="5"/>
  <c r="J396" i="5"/>
  <c r="J397" i="5"/>
  <c r="J398" i="5"/>
  <c r="J400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14" i="5"/>
  <c r="J415" i="5"/>
  <c r="J416" i="5"/>
  <c r="J417" i="5"/>
  <c r="J418" i="5"/>
  <c r="J419" i="5"/>
  <c r="J421" i="5"/>
  <c r="J422" i="5"/>
  <c r="J423" i="5"/>
  <c r="J424" i="5"/>
  <c r="J425" i="5"/>
  <c r="J426" i="5"/>
  <c r="J427" i="5"/>
  <c r="J428" i="5"/>
  <c r="J429" i="5"/>
  <c r="J352" i="5"/>
  <c r="G429" i="5"/>
  <c r="G428" i="5"/>
  <c r="G427" i="5"/>
  <c r="G426" i="5"/>
  <c r="G425" i="5"/>
  <c r="G424" i="5"/>
  <c r="G423" i="5"/>
  <c r="G422" i="5"/>
  <c r="G421" i="5"/>
  <c r="G419" i="5"/>
  <c r="G418" i="5"/>
  <c r="G417" i="5"/>
  <c r="G416" i="5"/>
  <c r="G415" i="5"/>
  <c r="G414" i="5"/>
  <c r="G413" i="5"/>
  <c r="G412" i="5"/>
  <c r="G411" i="5"/>
  <c r="G410" i="5"/>
  <c r="G409" i="5"/>
  <c r="G408" i="5"/>
  <c r="G407" i="5"/>
  <c r="G406" i="5"/>
  <c r="G405" i="5"/>
  <c r="G404" i="5"/>
  <c r="G403" i="5"/>
  <c r="G402" i="5"/>
  <c r="G400" i="5"/>
  <c r="G398" i="5"/>
  <c r="G397" i="5"/>
  <c r="G396" i="5"/>
  <c r="G395" i="5"/>
  <c r="G394" i="5"/>
  <c r="G393" i="5"/>
  <c r="G392" i="5"/>
  <c r="G390" i="5"/>
  <c r="G389" i="5"/>
  <c r="G387" i="5"/>
  <c r="G386" i="5"/>
  <c r="G384" i="5"/>
  <c r="G383" i="5"/>
  <c r="G382" i="5"/>
  <c r="G381" i="5"/>
  <c r="G380" i="5"/>
  <c r="G379" i="5"/>
  <c r="G378" i="5"/>
  <c r="G377" i="5"/>
  <c r="G376" i="5"/>
  <c r="G375" i="5"/>
  <c r="G374" i="5"/>
  <c r="G373" i="5"/>
  <c r="G372" i="5"/>
  <c r="G371" i="5"/>
  <c r="G370" i="5"/>
  <c r="G369" i="5"/>
  <c r="G368" i="5"/>
  <c r="G367" i="5"/>
  <c r="G366" i="5"/>
  <c r="G365" i="5"/>
  <c r="G364" i="5"/>
  <c r="G363" i="5"/>
  <c r="G362" i="5"/>
  <c r="G361" i="5"/>
  <c r="G360" i="5"/>
  <c r="G359" i="5"/>
  <c r="G358" i="5"/>
  <c r="G357" i="5"/>
  <c r="G356" i="5"/>
  <c r="G355" i="5"/>
  <c r="G354" i="5"/>
  <c r="G353" i="5"/>
  <c r="G352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6" i="5"/>
  <c r="J297" i="5"/>
  <c r="J299" i="5"/>
  <c r="J300" i="5"/>
  <c r="J302" i="5"/>
  <c r="J303" i="5"/>
  <c r="J304" i="5"/>
  <c r="J305" i="5"/>
  <c r="J306" i="5"/>
  <c r="J307" i="5"/>
  <c r="J308" i="5"/>
  <c r="J310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8" i="5"/>
  <c r="J339" i="5"/>
  <c r="J340" i="5"/>
  <c r="J341" i="5"/>
  <c r="J342" i="5"/>
  <c r="J343" i="5"/>
  <c r="J344" i="5"/>
  <c r="J260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6" i="5"/>
  <c r="J197" i="5"/>
  <c r="J199" i="5"/>
  <c r="J200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5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4" i="5"/>
  <c r="J245" i="5"/>
  <c r="J246" i="5"/>
  <c r="J247" i="5"/>
  <c r="J248" i="5"/>
  <c r="J249" i="5"/>
  <c r="J250" i="5"/>
  <c r="J251" i="5"/>
  <c r="J252" i="5"/>
  <c r="J253" i="5"/>
  <c r="J152" i="5"/>
  <c r="G344" i="5"/>
  <c r="G343" i="5"/>
  <c r="G342" i="5"/>
  <c r="G341" i="5"/>
  <c r="G340" i="5"/>
  <c r="G339" i="5"/>
  <c r="G338" i="5"/>
  <c r="G336" i="5"/>
  <c r="G335" i="5"/>
  <c r="G334" i="5"/>
  <c r="G333" i="5"/>
  <c r="G332" i="5"/>
  <c r="G331" i="5"/>
  <c r="G330" i="5"/>
  <c r="G329" i="5"/>
  <c r="G328" i="5"/>
  <c r="G327" i="5"/>
  <c r="G326" i="5"/>
  <c r="G325" i="5"/>
  <c r="G324" i="5"/>
  <c r="G323" i="5"/>
  <c r="G322" i="5"/>
  <c r="G321" i="5"/>
  <c r="G320" i="5"/>
  <c r="G319" i="5"/>
  <c r="G318" i="5"/>
  <c r="G317" i="5"/>
  <c r="G316" i="5"/>
  <c r="G315" i="5"/>
  <c r="G314" i="5"/>
  <c r="G313" i="5"/>
  <c r="G312" i="5"/>
  <c r="G310" i="5"/>
  <c r="G308" i="5"/>
  <c r="G307" i="5"/>
  <c r="G306" i="5"/>
  <c r="G305" i="5"/>
  <c r="G304" i="5"/>
  <c r="G303" i="5"/>
  <c r="G302" i="5"/>
  <c r="G300" i="5"/>
  <c r="G299" i="5"/>
  <c r="G297" i="5"/>
  <c r="G296" i="5"/>
  <c r="G294" i="5"/>
  <c r="G293" i="5"/>
  <c r="G292" i="5"/>
  <c r="G291" i="5"/>
  <c r="G290" i="5"/>
  <c r="G289" i="5"/>
  <c r="G288" i="5"/>
  <c r="G287" i="5"/>
  <c r="G286" i="5"/>
  <c r="G285" i="5"/>
  <c r="G284" i="5"/>
  <c r="G283" i="5"/>
  <c r="G282" i="5"/>
  <c r="G281" i="5"/>
  <c r="G280" i="5"/>
  <c r="G279" i="5"/>
  <c r="G278" i="5"/>
  <c r="G277" i="5"/>
  <c r="G276" i="5"/>
  <c r="G275" i="5"/>
  <c r="G274" i="5"/>
  <c r="G273" i="5"/>
  <c r="G272" i="5"/>
  <c r="G271" i="5"/>
  <c r="G270" i="5"/>
  <c r="G269" i="5"/>
  <c r="G268" i="5"/>
  <c r="G267" i="5"/>
  <c r="G266" i="5"/>
  <c r="G265" i="5"/>
  <c r="G264" i="5"/>
  <c r="G263" i="5"/>
  <c r="G262" i="5"/>
  <c r="G261" i="5"/>
  <c r="G260" i="5"/>
  <c r="G253" i="5"/>
  <c r="G252" i="5"/>
  <c r="G251" i="5"/>
  <c r="G250" i="5"/>
  <c r="G249" i="5"/>
  <c r="G248" i="5"/>
  <c r="G247" i="5"/>
  <c r="G246" i="5"/>
  <c r="G245" i="5"/>
  <c r="G244" i="5"/>
  <c r="G242" i="5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G225" i="5"/>
  <c r="G224" i="5"/>
  <c r="G223" i="5"/>
  <c r="G222" i="5"/>
  <c r="G221" i="5"/>
  <c r="G220" i="5"/>
  <c r="G219" i="5"/>
  <c r="G218" i="5"/>
  <c r="G217" i="5"/>
  <c r="G215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0" i="5"/>
  <c r="G199" i="5"/>
  <c r="G197" i="5"/>
  <c r="G196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5" i="5"/>
  <c r="J66" i="5"/>
  <c r="J68" i="5"/>
  <c r="J69" i="5"/>
  <c r="J70" i="5"/>
  <c r="J72" i="5"/>
  <c r="J73" i="5"/>
  <c r="J74" i="5"/>
  <c r="J75" i="5"/>
  <c r="J76" i="5"/>
  <c r="J77" i="5"/>
  <c r="J78" i="5"/>
  <c r="J79" i="5"/>
  <c r="J80" i="5"/>
  <c r="J81" i="5"/>
  <c r="J82" i="5"/>
  <c r="J83" i="5"/>
  <c r="J85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8" i="5"/>
  <c r="G135" i="5"/>
  <c r="G144" i="5"/>
  <c r="G143" i="5"/>
  <c r="G142" i="5"/>
  <c r="G141" i="5"/>
  <c r="G140" i="5"/>
  <c r="G139" i="5"/>
  <c r="G138" i="5"/>
  <c r="G137" i="5"/>
  <c r="G136" i="5"/>
  <c r="G134" i="5"/>
  <c r="G133" i="5"/>
  <c r="G132" i="5"/>
  <c r="G131" i="5"/>
  <c r="G130" i="5"/>
  <c r="G129" i="5"/>
  <c r="G128" i="5"/>
  <c r="G127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5" i="5"/>
  <c r="G83" i="5"/>
  <c r="G82" i="5"/>
  <c r="G81" i="5"/>
  <c r="G80" i="5"/>
  <c r="G79" i="5"/>
  <c r="G78" i="5"/>
  <c r="G77" i="5"/>
  <c r="G76" i="5"/>
  <c r="G75" i="5"/>
  <c r="G74" i="5"/>
  <c r="G73" i="5"/>
  <c r="G72" i="5"/>
  <c r="G70" i="5"/>
  <c r="G69" i="5"/>
  <c r="G68" i="5"/>
  <c r="G66" i="5"/>
  <c r="G65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S49" i="3" l="1"/>
  <c r="K49" i="3"/>
  <c r="M999" i="5"/>
  <c r="M440" i="5"/>
  <c r="M425" i="5"/>
  <c r="M416" i="5"/>
  <c r="M408" i="5"/>
  <c r="M389" i="5"/>
  <c r="M356" i="5"/>
  <c r="M341" i="5"/>
  <c r="M307" i="5"/>
  <c r="M182" i="5"/>
  <c r="M178" i="5"/>
  <c r="M174" i="5"/>
  <c r="M170" i="5"/>
  <c r="M323" i="5"/>
  <c r="M638" i="5"/>
  <c r="M717" i="5"/>
  <c r="M709" i="5"/>
  <c r="J943" i="5"/>
  <c r="M379" i="5"/>
  <c r="M371" i="5"/>
  <c r="M363" i="5"/>
  <c r="M355" i="5"/>
  <c r="M306" i="5"/>
  <c r="M701" i="5"/>
  <c r="M682" i="5"/>
  <c r="M672" i="5"/>
  <c r="M648" i="5"/>
  <c r="M640" i="5"/>
  <c r="M287" i="5"/>
  <c r="M272" i="5"/>
  <c r="M542" i="5"/>
  <c r="M534" i="5"/>
  <c r="M279" i="5"/>
  <c r="M521" i="5"/>
  <c r="M525" i="5"/>
  <c r="M202" i="5"/>
  <c r="M196" i="5"/>
  <c r="M191" i="5"/>
  <c r="M180" i="5"/>
  <c r="M176" i="5"/>
  <c r="M160" i="5"/>
  <c r="J985" i="5"/>
  <c r="J939" i="5"/>
  <c r="M914" i="5"/>
  <c r="M500" i="5"/>
  <c r="M491" i="5"/>
  <c r="M480" i="5"/>
  <c r="M472" i="5"/>
  <c r="M464" i="5"/>
  <c r="M456" i="5"/>
  <c r="M448" i="5"/>
  <c r="M383" i="5"/>
  <c r="M367" i="5"/>
  <c r="J704" i="5"/>
  <c r="J905" i="5"/>
  <c r="M18" i="5"/>
  <c r="M133" i="5"/>
  <c r="M124" i="5"/>
  <c r="M100" i="5"/>
  <c r="J916" i="5"/>
  <c r="J909" i="5"/>
  <c r="M545" i="5"/>
  <c r="M378" i="5"/>
  <c r="M370" i="5"/>
  <c r="M362" i="5"/>
  <c r="M354" i="5"/>
  <c r="M282" i="5"/>
  <c r="M267" i="5"/>
  <c r="M55" i="5"/>
  <c r="M51" i="5"/>
  <c r="M47" i="5"/>
  <c r="M43" i="5"/>
  <c r="M23" i="5"/>
  <c r="M19" i="5"/>
  <c r="M247" i="5"/>
  <c r="M226" i="5"/>
  <c r="M270" i="5"/>
  <c r="M397" i="5"/>
  <c r="J589" i="5"/>
  <c r="J580" i="5"/>
  <c r="J721" i="5"/>
  <c r="J706" i="5"/>
  <c r="J968" i="5"/>
  <c r="J901" i="5"/>
  <c r="M536" i="5"/>
  <c r="M463" i="5"/>
  <c r="M455" i="5"/>
  <c r="M447" i="5"/>
  <c r="M427" i="5"/>
  <c r="M410" i="5"/>
  <c r="M402" i="5"/>
  <c r="M394" i="5"/>
  <c r="M376" i="5"/>
  <c r="M360" i="5"/>
  <c r="M328" i="5"/>
  <c r="M321" i="5"/>
  <c r="M294" i="5"/>
  <c r="M273" i="5"/>
  <c r="M185" i="5"/>
  <c r="J974" i="5"/>
  <c r="J952" i="5"/>
  <c r="J944" i="5"/>
  <c r="J920" i="5"/>
  <c r="M520" i="5"/>
  <c r="M393" i="5"/>
  <c r="M344" i="5"/>
  <c r="M286" i="5"/>
  <c r="M312" i="5"/>
  <c r="M359" i="5"/>
  <c r="M142" i="5"/>
  <c r="M138" i="5"/>
  <c r="M130" i="5"/>
  <c r="M105" i="5"/>
  <c r="M40" i="5"/>
  <c r="M32" i="5"/>
  <c r="M24" i="5"/>
  <c r="J890" i="5"/>
  <c r="M340" i="5"/>
  <c r="M299" i="5"/>
  <c r="M239" i="5"/>
  <c r="M231" i="5"/>
  <c r="M213" i="5"/>
  <c r="M209" i="5"/>
  <c r="M194" i="5"/>
  <c r="M325" i="5"/>
  <c r="M264" i="5"/>
  <c r="J619" i="5"/>
  <c r="J579" i="5"/>
  <c r="J573" i="5"/>
  <c r="J741" i="5"/>
  <c r="J698" i="5"/>
  <c r="J908" i="5"/>
  <c r="M546" i="5"/>
  <c r="M505" i="5"/>
  <c r="M495" i="5"/>
  <c r="M486" i="5"/>
  <c r="M375" i="5"/>
  <c r="M368" i="5"/>
  <c r="M331" i="5"/>
  <c r="M66" i="5"/>
  <c r="M61" i="5"/>
  <c r="M246" i="5"/>
  <c r="M233" i="5"/>
  <c r="M229" i="5"/>
  <c r="M225" i="5"/>
  <c r="M217" i="5"/>
  <c r="M189" i="5"/>
  <c r="M162" i="5"/>
  <c r="M154" i="5"/>
  <c r="J557" i="5"/>
  <c r="J676" i="5"/>
  <c r="J661" i="5"/>
  <c r="J956" i="5"/>
  <c r="J926" i="5"/>
  <c r="J894" i="5"/>
  <c r="M475" i="5"/>
  <c r="M468" i="5"/>
  <c r="M404" i="5"/>
  <c r="M380" i="5"/>
  <c r="M373" i="5"/>
  <c r="M336" i="5"/>
  <c r="M329" i="5"/>
  <c r="M318" i="5"/>
  <c r="M290" i="5"/>
  <c r="M284" i="5"/>
  <c r="M262" i="5"/>
  <c r="M44" i="5"/>
  <c r="M245" i="5"/>
  <c r="M240" i="5"/>
  <c r="M232" i="5"/>
  <c r="M224" i="5"/>
  <c r="M220" i="5"/>
  <c r="M210" i="5"/>
  <c r="M188" i="5"/>
  <c r="M339" i="5"/>
  <c r="M269" i="5"/>
  <c r="M361" i="5"/>
  <c r="M470" i="5"/>
  <c r="J617" i="5"/>
  <c r="J577" i="5"/>
  <c r="J571" i="5"/>
  <c r="J753" i="5"/>
  <c r="J962" i="5"/>
  <c r="J934" i="5"/>
  <c r="J900" i="5"/>
  <c r="M219" i="5"/>
  <c r="M187" i="5"/>
  <c r="J729" i="5"/>
  <c r="J722" i="5"/>
  <c r="J660" i="5"/>
  <c r="J653" i="5"/>
  <c r="M116" i="5"/>
  <c r="J616" i="5"/>
  <c r="M443" i="5"/>
  <c r="M628" i="5"/>
  <c r="M289" i="5"/>
  <c r="M281" i="5"/>
  <c r="M392" i="5"/>
  <c r="M483" i="5"/>
  <c r="M458" i="5"/>
  <c r="M95" i="5"/>
  <c r="M91" i="5"/>
  <c r="M73" i="5"/>
  <c r="M50" i="5"/>
  <c r="M204" i="5"/>
  <c r="M175" i="5"/>
  <c r="M167" i="5"/>
  <c r="M159" i="5"/>
  <c r="M333" i="5"/>
  <c r="M297" i="5"/>
  <c r="M543" i="5"/>
  <c r="M518" i="5"/>
  <c r="M482" i="5"/>
  <c r="J615" i="5"/>
  <c r="J608" i="5"/>
  <c r="J556" i="5"/>
  <c r="J740" i="5"/>
  <c r="J734" i="5"/>
  <c r="J696" i="5"/>
  <c r="J752" i="5"/>
  <c r="J961" i="5"/>
  <c r="M938" i="5"/>
  <c r="J925" i="5"/>
  <c r="M909" i="5"/>
  <c r="J893" i="5"/>
  <c r="M544" i="5"/>
  <c r="M523" i="5"/>
  <c r="M450" i="5"/>
  <c r="M426" i="5"/>
  <c r="M372" i="5"/>
  <c r="M319" i="5"/>
  <c r="M283" i="5"/>
  <c r="M277" i="5"/>
  <c r="M112" i="5"/>
  <c r="M92" i="5"/>
  <c r="M70" i="5"/>
  <c r="M60" i="5"/>
  <c r="M52" i="5"/>
  <c r="M49" i="5"/>
  <c r="M37" i="5"/>
  <c r="M29" i="5"/>
  <c r="M21" i="5"/>
  <c r="M208" i="5"/>
  <c r="M200" i="5"/>
  <c r="M165" i="5"/>
  <c r="M158" i="5"/>
  <c r="L614" i="5"/>
  <c r="M614" i="5" s="1"/>
  <c r="J625" i="5"/>
  <c r="J607" i="5"/>
  <c r="J601" i="5"/>
  <c r="J646" i="5"/>
  <c r="J750" i="5"/>
  <c r="J756" i="5"/>
  <c r="J995" i="5"/>
  <c r="J989" i="5"/>
  <c r="J965" i="5"/>
  <c r="J954" i="5"/>
  <c r="J949" i="5"/>
  <c r="J936" i="5"/>
  <c r="J930" i="5"/>
  <c r="J918" i="5"/>
  <c r="J913" i="5"/>
  <c r="J902" i="5"/>
  <c r="J897" i="5"/>
  <c r="L600" i="5"/>
  <c r="M600" i="5" s="1"/>
  <c r="M537" i="5"/>
  <c r="M528" i="5"/>
  <c r="M474" i="5"/>
  <c r="M462" i="5"/>
  <c r="M438" i="5"/>
  <c r="M418" i="5"/>
  <c r="M382" i="5"/>
  <c r="M317" i="5"/>
  <c r="M310" i="5"/>
  <c r="M275" i="5"/>
  <c r="M263" i="5"/>
  <c r="M144" i="5"/>
  <c r="M136" i="5"/>
  <c r="M128" i="5"/>
  <c r="M123" i="5"/>
  <c r="M111" i="5"/>
  <c r="M107" i="5"/>
  <c r="M103" i="5"/>
  <c r="M99" i="5"/>
  <c r="M88" i="5"/>
  <c r="M74" i="5"/>
  <c r="M36" i="5"/>
  <c r="M215" i="5"/>
  <c r="M203" i="5"/>
  <c r="M199" i="5"/>
  <c r="M179" i="5"/>
  <c r="M172" i="5"/>
  <c r="M168" i="5"/>
  <c r="M157" i="5"/>
  <c r="M153" i="5"/>
  <c r="L911" i="5"/>
  <c r="M911" i="5" s="1"/>
  <c r="J592" i="5"/>
  <c r="J565" i="5"/>
  <c r="J559" i="5"/>
  <c r="J738" i="5"/>
  <c r="J732" i="5"/>
  <c r="J720" i="5"/>
  <c r="J713" i="5"/>
  <c r="J693" i="5"/>
  <c r="J670" i="5"/>
  <c r="J652" i="5"/>
  <c r="J976" i="5"/>
  <c r="J970" i="5"/>
  <c r="L582" i="5"/>
  <c r="M582" i="5" s="1"/>
  <c r="M417" i="5"/>
  <c r="M364" i="5"/>
  <c r="M327" i="5"/>
  <c r="M293" i="5"/>
  <c r="M274" i="5"/>
  <c r="M106" i="5"/>
  <c r="M77" i="5"/>
  <c r="M68" i="5"/>
  <c r="J686" i="5"/>
  <c r="J994" i="5"/>
  <c r="J953" i="5"/>
  <c r="J940" i="5"/>
  <c r="J935" i="5"/>
  <c r="J917" i="5"/>
  <c r="J906" i="5"/>
  <c r="M251" i="5"/>
  <c r="M223" i="5"/>
  <c r="M870" i="5"/>
  <c r="J555" i="5"/>
  <c r="J623" i="5"/>
  <c r="J605" i="5"/>
  <c r="J599" i="5"/>
  <c r="J591" i="5"/>
  <c r="J564" i="5"/>
  <c r="J638" i="5"/>
  <c r="J730" i="5"/>
  <c r="J712" i="5"/>
  <c r="J692" i="5"/>
  <c r="J669" i="5"/>
  <c r="J662" i="5"/>
  <c r="J644" i="5"/>
  <c r="J760" i="5"/>
  <c r="J986" i="5"/>
  <c r="J957" i="5"/>
  <c r="J921" i="5"/>
  <c r="M117" i="5"/>
  <c r="M109" i="5"/>
  <c r="M101" i="5"/>
  <c r="M85" i="5"/>
  <c r="M46" i="5"/>
  <c r="L664" i="5"/>
  <c r="M664" i="5" s="1"/>
  <c r="M335" i="5"/>
  <c r="M330" i="5"/>
  <c r="M265" i="5"/>
  <c r="M97" i="5"/>
  <c r="M57" i="5"/>
  <c r="M26" i="5"/>
  <c r="M242" i="5"/>
  <c r="M234" i="5"/>
  <c r="M222" i="5"/>
  <c r="M218" i="5"/>
  <c r="M205" i="5"/>
  <c r="M177" i="5"/>
  <c r="M296" i="5"/>
  <c r="M898" i="5"/>
  <c r="J629" i="5"/>
  <c r="J610" i="5"/>
  <c r="L610" i="5"/>
  <c r="M610" i="5" s="1"/>
  <c r="J594" i="5"/>
  <c r="L594" i="5"/>
  <c r="M594" i="5" s="1"/>
  <c r="J568" i="5"/>
  <c r="J724" i="5"/>
  <c r="J710" i="5"/>
  <c r="J701" i="5"/>
  <c r="J690" i="5"/>
  <c r="J679" i="5"/>
  <c r="L679" i="5"/>
  <c r="M679" i="5" s="1"/>
  <c r="J673" i="5"/>
  <c r="J650" i="5"/>
  <c r="J641" i="5"/>
  <c r="J878" i="5"/>
  <c r="J874" i="5"/>
  <c r="J870" i="5"/>
  <c r="J866" i="5"/>
  <c r="J862" i="5"/>
  <c r="J857" i="5"/>
  <c r="J853" i="5"/>
  <c r="J849" i="5"/>
  <c r="J845" i="5"/>
  <c r="J841" i="5"/>
  <c r="J837" i="5"/>
  <c r="J832" i="5"/>
  <c r="J827" i="5"/>
  <c r="J823" i="5"/>
  <c r="J819" i="5"/>
  <c r="J815" i="5"/>
  <c r="J811" i="5"/>
  <c r="J806" i="5"/>
  <c r="J801" i="5"/>
  <c r="J796" i="5"/>
  <c r="J792" i="5"/>
  <c r="J788" i="5"/>
  <c r="J784" i="5"/>
  <c r="J780" i="5"/>
  <c r="J776" i="5"/>
  <c r="J772" i="5"/>
  <c r="J768" i="5"/>
  <c r="J764" i="5"/>
  <c r="J998" i="5"/>
  <c r="L714" i="5"/>
  <c r="M714" i="5" s="1"/>
  <c r="L675" i="5"/>
  <c r="M675" i="5" s="1"/>
  <c r="L649" i="5"/>
  <c r="M649" i="5" s="1"/>
  <c r="L581" i="5"/>
  <c r="M581" i="5" s="1"/>
  <c r="L979" i="5"/>
  <c r="M979" i="5" s="1"/>
  <c r="M972" i="5"/>
  <c r="L739" i="5"/>
  <c r="M739" i="5" s="1"/>
  <c r="J624" i="5"/>
  <c r="J609" i="5"/>
  <c r="J593" i="5"/>
  <c r="J588" i="5"/>
  <c r="J572" i="5"/>
  <c r="J563" i="5"/>
  <c r="J733" i="5"/>
  <c r="J728" i="5"/>
  <c r="J719" i="5"/>
  <c r="L719" i="5"/>
  <c r="M719" i="5" s="1"/>
  <c r="J705" i="5"/>
  <c r="J694" i="5"/>
  <c r="J685" i="5"/>
  <c r="J678" i="5"/>
  <c r="J668" i="5"/>
  <c r="J659" i="5"/>
  <c r="L659" i="5"/>
  <c r="M659" i="5" s="1"/>
  <c r="J654" i="5"/>
  <c r="J645" i="5"/>
  <c r="J751" i="5"/>
  <c r="J993" i="5"/>
  <c r="L983" i="5"/>
  <c r="M983" i="5" s="1"/>
  <c r="J983" i="5"/>
  <c r="J978" i="5"/>
  <c r="J969" i="5"/>
  <c r="J960" i="5"/>
  <c r="J945" i="5"/>
  <c r="J924" i="5"/>
  <c r="J910" i="5"/>
  <c r="J892" i="5"/>
  <c r="L737" i="5"/>
  <c r="M737" i="5" s="1"/>
  <c r="L566" i="5"/>
  <c r="M566" i="5" s="1"/>
  <c r="J606" i="5"/>
  <c r="L606" i="5"/>
  <c r="M606" i="5" s="1"/>
  <c r="J628" i="5"/>
  <c r="J618" i="5"/>
  <c r="L618" i="5"/>
  <c r="M618" i="5" s="1"/>
  <c r="J613" i="5"/>
  <c r="J604" i="5"/>
  <c r="J576" i="5"/>
  <c r="J567" i="5"/>
  <c r="J558" i="5"/>
  <c r="L558" i="5"/>
  <c r="M558" i="5" s="1"/>
  <c r="J718" i="5"/>
  <c r="J709" i="5"/>
  <c r="J700" i="5"/>
  <c r="J689" i="5"/>
  <c r="J672" i="5"/>
  <c r="J663" i="5"/>
  <c r="L663" i="5"/>
  <c r="M663" i="5" s="1"/>
  <c r="J658" i="5"/>
  <c r="J640" i="5"/>
  <c r="J877" i="5"/>
  <c r="J873" i="5"/>
  <c r="J869" i="5"/>
  <c r="J865" i="5"/>
  <c r="J861" i="5"/>
  <c r="J856" i="5"/>
  <c r="J852" i="5"/>
  <c r="J848" i="5"/>
  <c r="J844" i="5"/>
  <c r="J840" i="5"/>
  <c r="J836" i="5"/>
  <c r="J831" i="5"/>
  <c r="J826" i="5"/>
  <c r="J822" i="5"/>
  <c r="J818" i="5"/>
  <c r="J814" i="5"/>
  <c r="J810" i="5"/>
  <c r="J805" i="5"/>
  <c r="J799" i="5"/>
  <c r="J795" i="5"/>
  <c r="J791" i="5"/>
  <c r="J787" i="5"/>
  <c r="J783" i="5"/>
  <c r="J779" i="5"/>
  <c r="J775" i="5"/>
  <c r="J771" i="5"/>
  <c r="J767" i="5"/>
  <c r="J763" i="5"/>
  <c r="J759" i="5"/>
  <c r="J755" i="5"/>
  <c r="J997" i="5"/>
  <c r="L988" i="5"/>
  <c r="J988" i="5"/>
  <c r="J982" i="5"/>
  <c r="J973" i="5"/>
  <c r="J964" i="5"/>
  <c r="J950" i="5"/>
  <c r="J928" i="5"/>
  <c r="J914" i="5"/>
  <c r="J896" i="5"/>
  <c r="L736" i="5"/>
  <c r="M736" i="5" s="1"/>
  <c r="L711" i="5"/>
  <c r="M711" i="5" s="1"/>
  <c r="L688" i="5"/>
  <c r="M688" i="5" s="1"/>
  <c r="J578" i="5"/>
  <c r="L578" i="5"/>
  <c r="M578" i="5" s="1"/>
  <c r="J586" i="5"/>
  <c r="L586" i="5"/>
  <c r="M586" i="5" s="1"/>
  <c r="J562" i="5"/>
  <c r="L562" i="5"/>
  <c r="M562" i="5" s="1"/>
  <c r="J727" i="5"/>
  <c r="L727" i="5"/>
  <c r="M727" i="5" s="1"/>
  <c r="J667" i="5"/>
  <c r="L667" i="5"/>
  <c r="M667" i="5" s="1"/>
  <c r="G1003" i="5"/>
  <c r="L992" i="5"/>
  <c r="J992" i="5"/>
  <c r="L726" i="5"/>
  <c r="L687" i="5"/>
  <c r="M687" i="5" s="1"/>
  <c r="L656" i="5"/>
  <c r="M656" i="5" s="1"/>
  <c r="L643" i="5"/>
  <c r="M643" i="5" s="1"/>
  <c r="J691" i="5"/>
  <c r="L691" i="5"/>
  <c r="M691" i="5" s="1"/>
  <c r="J627" i="5"/>
  <c r="J612" i="5"/>
  <c r="J603" i="5"/>
  <c r="J585" i="5"/>
  <c r="J575" i="5"/>
  <c r="J561" i="5"/>
  <c r="J717" i="5"/>
  <c r="J708" i="5"/>
  <c r="J699" i="5"/>
  <c r="L699" i="5"/>
  <c r="M699" i="5" s="1"/>
  <c r="J682" i="5"/>
  <c r="J671" i="5"/>
  <c r="L671" i="5"/>
  <c r="M671" i="5" s="1"/>
  <c r="J666" i="5"/>
  <c r="J657" i="5"/>
  <c r="J648" i="5"/>
  <c r="J880" i="5"/>
  <c r="J876" i="5"/>
  <c r="J872" i="5"/>
  <c r="J868" i="5"/>
  <c r="J864" i="5"/>
  <c r="J860" i="5"/>
  <c r="J855" i="5"/>
  <c r="J851" i="5"/>
  <c r="J847" i="5"/>
  <c r="J843" i="5"/>
  <c r="J839" i="5"/>
  <c r="J835" i="5"/>
  <c r="J830" i="5"/>
  <c r="J825" i="5"/>
  <c r="J821" i="5"/>
  <c r="J817" i="5"/>
  <c r="J813" i="5"/>
  <c r="J808" i="5"/>
  <c r="J804" i="5"/>
  <c r="J798" i="5"/>
  <c r="J794" i="5"/>
  <c r="J790" i="5"/>
  <c r="J786" i="5"/>
  <c r="J782" i="5"/>
  <c r="J778" i="5"/>
  <c r="J774" i="5"/>
  <c r="J770" i="5"/>
  <c r="J766" i="5"/>
  <c r="J762" i="5"/>
  <c r="J758" i="5"/>
  <c r="J754" i="5"/>
  <c r="L754" i="5"/>
  <c r="M754" i="5" s="1"/>
  <c r="L996" i="5"/>
  <c r="J996" i="5"/>
  <c r="J991" i="5"/>
  <c r="J981" i="5"/>
  <c r="J972" i="5"/>
  <c r="L963" i="5"/>
  <c r="M963" i="5" s="1"/>
  <c r="J963" i="5"/>
  <c r="J958" i="5"/>
  <c r="J938" i="5"/>
  <c r="J922" i="5"/>
  <c r="J904" i="5"/>
  <c r="L725" i="5"/>
  <c r="M725" i="5" s="1"/>
  <c r="L683" i="5"/>
  <c r="M683" i="5" s="1"/>
  <c r="L655" i="5"/>
  <c r="M655" i="5" s="1"/>
  <c r="M832" i="5"/>
  <c r="L975" i="5"/>
  <c r="M975" i="5" s="1"/>
  <c r="J975" i="5"/>
  <c r="J622" i="5"/>
  <c r="L622" i="5"/>
  <c r="M622" i="5" s="1"/>
  <c r="J598" i="5"/>
  <c r="L598" i="5"/>
  <c r="M598" i="5" s="1"/>
  <c r="J570" i="5"/>
  <c r="L570" i="5"/>
  <c r="M570" i="5" s="1"/>
  <c r="J703" i="5"/>
  <c r="L703" i="5"/>
  <c r="M703" i="5" s="1"/>
  <c r="L967" i="5"/>
  <c r="J967" i="5"/>
  <c r="L639" i="5"/>
  <c r="J626" i="5"/>
  <c r="L626" i="5"/>
  <c r="M626" i="5" s="1"/>
  <c r="J621" i="5"/>
  <c r="J611" i="5"/>
  <c r="J596" i="5"/>
  <c r="J583" i="5"/>
  <c r="J574" i="5"/>
  <c r="L574" i="5"/>
  <c r="M574" i="5" s="1"/>
  <c r="J569" i="5"/>
  <c r="J560" i="5"/>
  <c r="J735" i="5"/>
  <c r="L735" i="5"/>
  <c r="M735" i="5" s="1"/>
  <c r="J716" i="5"/>
  <c r="J707" i="5"/>
  <c r="L707" i="5"/>
  <c r="M707" i="5" s="1"/>
  <c r="J702" i="5"/>
  <c r="J681" i="5"/>
  <c r="J674" i="5"/>
  <c r="J665" i="5"/>
  <c r="J647" i="5"/>
  <c r="L647" i="5"/>
  <c r="M647" i="5" s="1"/>
  <c r="J642" i="5"/>
  <c r="J879" i="5"/>
  <c r="J875" i="5"/>
  <c r="J871" i="5"/>
  <c r="J867" i="5"/>
  <c r="J863" i="5"/>
  <c r="J859" i="5"/>
  <c r="J854" i="5"/>
  <c r="J850" i="5"/>
  <c r="J846" i="5"/>
  <c r="J842" i="5"/>
  <c r="J838" i="5"/>
  <c r="J834" i="5"/>
  <c r="J829" i="5"/>
  <c r="J824" i="5"/>
  <c r="J820" i="5"/>
  <c r="J816" i="5"/>
  <c r="J812" i="5"/>
  <c r="J807" i="5"/>
  <c r="J802" i="5"/>
  <c r="J797" i="5"/>
  <c r="J793" i="5"/>
  <c r="J789" i="5"/>
  <c r="J785" i="5"/>
  <c r="J781" i="5"/>
  <c r="J777" i="5"/>
  <c r="J773" i="5"/>
  <c r="J769" i="5"/>
  <c r="J765" i="5"/>
  <c r="J761" i="5"/>
  <c r="J757" i="5"/>
  <c r="J999" i="5"/>
  <c r="J990" i="5"/>
  <c r="J980" i="5"/>
  <c r="L971" i="5"/>
  <c r="M971" i="5" s="1"/>
  <c r="J971" i="5"/>
  <c r="J966" i="5"/>
  <c r="J947" i="5"/>
  <c r="J931" i="5"/>
  <c r="J912" i="5"/>
  <c r="J898" i="5"/>
  <c r="L723" i="5"/>
  <c r="M723" i="5" s="1"/>
  <c r="L715" i="5"/>
  <c r="M715" i="5" s="1"/>
  <c r="L651" i="5"/>
  <c r="M651" i="5" s="1"/>
  <c r="L602" i="5"/>
  <c r="M602" i="5" s="1"/>
  <c r="M140" i="5"/>
  <c r="M137" i="5"/>
  <c r="M121" i="5"/>
  <c r="M102" i="5"/>
  <c r="M87" i="5"/>
  <c r="M20" i="5"/>
  <c r="M249" i="5"/>
  <c r="M237" i="5"/>
  <c r="M230" i="5"/>
  <c r="M332" i="5"/>
  <c r="M324" i="5"/>
  <c r="M316" i="5"/>
  <c r="M398" i="5"/>
  <c r="M517" i="5"/>
  <c r="M509" i="5"/>
  <c r="M625" i="5"/>
  <c r="M579" i="5"/>
  <c r="M563" i="5"/>
  <c r="M734" i="5"/>
  <c r="M854" i="5"/>
  <c r="M808" i="5"/>
  <c r="M890" i="5"/>
  <c r="M955" i="5"/>
  <c r="M904" i="5"/>
  <c r="M897" i="5"/>
  <c r="M868" i="5"/>
  <c r="M791" i="5"/>
  <c r="M978" i="5"/>
  <c r="M970" i="5"/>
  <c r="M962" i="5"/>
  <c r="L946" i="5"/>
  <c r="M946" i="5" s="1"/>
  <c r="M903" i="5"/>
  <c r="M58" i="5"/>
  <c r="M54" i="5"/>
  <c r="M39" i="5"/>
  <c r="M35" i="5"/>
  <c r="M248" i="5"/>
  <c r="M852" i="5"/>
  <c r="M838" i="5"/>
  <c r="M822" i="5"/>
  <c r="M790" i="5"/>
  <c r="M776" i="5"/>
  <c r="M762" i="5"/>
  <c r="M969" i="5"/>
  <c r="M930" i="5"/>
  <c r="M922" i="5"/>
  <c r="J959" i="5"/>
  <c r="J955" i="5"/>
  <c r="J951" i="5"/>
  <c r="J942" i="5"/>
  <c r="J937" i="5"/>
  <c r="J932" i="5"/>
  <c r="J927" i="5"/>
  <c r="J923" i="5"/>
  <c r="J919" i="5"/>
  <c r="J915" i="5"/>
  <c r="J907" i="5"/>
  <c r="J903" i="5"/>
  <c r="J899" i="5"/>
  <c r="J895" i="5"/>
  <c r="J891" i="5"/>
  <c r="L891" i="5"/>
  <c r="M891" i="5" s="1"/>
  <c r="M72" i="5"/>
  <c r="M244" i="5"/>
  <c r="M814" i="5"/>
  <c r="M991" i="5"/>
  <c r="M976" i="5"/>
  <c r="M135" i="5"/>
  <c r="M131" i="5"/>
  <c r="M119" i="5"/>
  <c r="M115" i="5"/>
  <c r="M104" i="5"/>
  <c r="M89" i="5"/>
  <c r="M83" i="5"/>
  <c r="M45" i="5"/>
  <c r="M34" i="5"/>
  <c r="M22" i="5"/>
  <c r="M152" i="5"/>
  <c r="M879" i="5"/>
  <c r="M820" i="5"/>
  <c r="M782" i="5"/>
  <c r="M878" i="5"/>
  <c r="M864" i="5"/>
  <c r="M795" i="5"/>
  <c r="M766" i="5"/>
  <c r="M958" i="5"/>
  <c r="M951" i="5"/>
  <c r="M943" i="5"/>
  <c r="M919" i="5"/>
  <c r="M141" i="5"/>
  <c r="M134" i="5"/>
  <c r="M125" i="5"/>
  <c r="M118" i="5"/>
  <c r="M82" i="5"/>
  <c r="M78" i="5"/>
  <c r="M69" i="5"/>
  <c r="M65" i="5"/>
  <c r="M56" i="5"/>
  <c r="M41" i="5"/>
  <c r="M848" i="5"/>
  <c r="M780" i="5"/>
  <c r="M995" i="5"/>
  <c r="M906" i="5"/>
  <c r="M129" i="5"/>
  <c r="M113" i="5"/>
  <c r="M94" i="5"/>
  <c r="M81" i="5"/>
  <c r="M63" i="5"/>
  <c r="M59" i="5"/>
  <c r="M48" i="5"/>
  <c r="M33" i="5"/>
  <c r="M236" i="5"/>
  <c r="M181" i="5"/>
  <c r="M164" i="5"/>
  <c r="M541" i="5"/>
  <c r="M533" i="5"/>
  <c r="M615" i="5"/>
  <c r="M599" i="5"/>
  <c r="M639" i="5"/>
  <c r="M875" i="5"/>
  <c r="M871" i="5"/>
  <c r="M860" i="5"/>
  <c r="M855" i="5"/>
  <c r="M844" i="5"/>
  <c r="M840" i="5"/>
  <c r="M827" i="5"/>
  <c r="M823" i="5"/>
  <c r="M816" i="5"/>
  <c r="M804" i="5"/>
  <c r="M787" i="5"/>
  <c r="M783" i="5"/>
  <c r="M772" i="5"/>
  <c r="M934" i="5"/>
  <c r="M918" i="5"/>
  <c r="M907" i="5"/>
  <c r="M900" i="5"/>
  <c r="M271" i="5"/>
  <c r="M120" i="5"/>
  <c r="M108" i="5"/>
  <c r="M93" i="5"/>
  <c r="M76" i="5"/>
  <c r="M62" i="5"/>
  <c r="M28" i="5"/>
  <c r="M235" i="5"/>
  <c r="M163" i="5"/>
  <c r="M414" i="5"/>
  <c r="M406" i="5"/>
  <c r="M577" i="5"/>
  <c r="M569" i="5"/>
  <c r="M561" i="5"/>
  <c r="M670" i="5"/>
  <c r="M662" i="5"/>
  <c r="M654" i="5"/>
  <c r="M646" i="5"/>
  <c r="M867" i="5"/>
  <c r="M863" i="5"/>
  <c r="M851" i="5"/>
  <c r="M847" i="5"/>
  <c r="M836" i="5"/>
  <c r="M831" i="5"/>
  <c r="M819" i="5"/>
  <c r="M812" i="5"/>
  <c r="M807" i="5"/>
  <c r="M794" i="5"/>
  <c r="M779" i="5"/>
  <c r="M775" i="5"/>
  <c r="M768" i="5"/>
  <c r="M990" i="5"/>
  <c r="M982" i="5"/>
  <c r="M968" i="5"/>
  <c r="M964" i="5"/>
  <c r="M961" i="5"/>
  <c r="M950" i="5"/>
  <c r="M942" i="5"/>
  <c r="M928" i="5"/>
  <c r="M921" i="5"/>
  <c r="M896" i="5"/>
  <c r="M892" i="5"/>
  <c r="M292" i="5"/>
  <c r="M276" i="5"/>
  <c r="M268" i="5"/>
  <c r="M352" i="5"/>
  <c r="M422" i="5"/>
  <c r="M477" i="5"/>
  <c r="M469" i="5"/>
  <c r="M453" i="5"/>
  <c r="M445" i="5"/>
  <c r="M585" i="5"/>
  <c r="M678" i="5"/>
  <c r="M874" i="5"/>
  <c r="M859" i="5"/>
  <c r="M843" i="5"/>
  <c r="M839" i="5"/>
  <c r="M826" i="5"/>
  <c r="M815" i="5"/>
  <c r="M802" i="5"/>
  <c r="M786" i="5"/>
  <c r="M771" i="5"/>
  <c r="M764" i="5"/>
  <c r="M996" i="5"/>
  <c r="M993" i="5"/>
  <c r="M985" i="5"/>
  <c r="M945" i="5"/>
  <c r="M937" i="5"/>
  <c r="M932" i="5"/>
  <c r="M924" i="5"/>
  <c r="M910" i="5"/>
  <c r="M899" i="5"/>
  <c r="M228" i="5"/>
  <c r="M206" i="5"/>
  <c r="M193" i="5"/>
  <c r="M190" i="5"/>
  <c r="M173" i="5"/>
  <c r="M156" i="5"/>
  <c r="M583" i="5"/>
  <c r="M567" i="5"/>
  <c r="M866" i="5"/>
  <c r="M850" i="5"/>
  <c r="M835" i="5"/>
  <c r="M811" i="5"/>
  <c r="M778" i="5"/>
  <c r="M767" i="5"/>
  <c r="M760" i="5"/>
  <c r="M974" i="5"/>
  <c r="M967" i="5"/>
  <c r="M960" i="5"/>
  <c r="M956" i="5"/>
  <c r="M953" i="5"/>
  <c r="M940" i="5"/>
  <c r="M920" i="5"/>
  <c r="M913" i="5"/>
  <c r="M895" i="5"/>
  <c r="M96" i="5"/>
  <c r="M79" i="5"/>
  <c r="M75" i="5"/>
  <c r="M53" i="5"/>
  <c r="M38" i="5"/>
  <c r="M31" i="5"/>
  <c r="M27" i="5"/>
  <c r="M252" i="5"/>
  <c r="M241" i="5"/>
  <c r="M238" i="5"/>
  <c r="M227" i="5"/>
  <c r="M221" i="5"/>
  <c r="M212" i="5"/>
  <c r="M197" i="5"/>
  <c r="M169" i="5"/>
  <c r="M166" i="5"/>
  <c r="M155" i="5"/>
  <c r="M300" i="5"/>
  <c r="M374" i="5"/>
  <c r="M366" i="5"/>
  <c r="M358" i="5"/>
  <c r="M485" i="5"/>
  <c r="M611" i="5"/>
  <c r="M603" i="5"/>
  <c r="M694" i="5"/>
  <c r="M686" i="5"/>
  <c r="M842" i="5"/>
  <c r="M763" i="5"/>
  <c r="M756" i="5"/>
  <c r="M752" i="5"/>
  <c r="M992" i="5"/>
  <c r="M984" i="5"/>
  <c r="M944" i="5"/>
  <c r="M936" i="5"/>
  <c r="M931" i="5"/>
  <c r="M923" i="5"/>
  <c r="M916" i="5"/>
  <c r="M902" i="5"/>
  <c r="M211" i="5"/>
  <c r="M308" i="5"/>
  <c r="M627" i="5"/>
  <c r="M880" i="5"/>
  <c r="M834" i="5"/>
  <c r="M810" i="5"/>
  <c r="M796" i="5"/>
  <c r="M792" i="5"/>
  <c r="M759" i="5"/>
  <c r="M988" i="5"/>
  <c r="M980" i="5"/>
  <c r="M977" i="5"/>
  <c r="M966" i="5"/>
  <c r="M959" i="5"/>
  <c r="M952" i="5"/>
  <c r="M947" i="5"/>
  <c r="M939" i="5"/>
  <c r="M912" i="5"/>
  <c r="M905" i="5"/>
  <c r="M894" i="5"/>
  <c r="M171" i="5"/>
  <c r="M390" i="5"/>
  <c r="M617" i="5"/>
  <c r="M609" i="5"/>
  <c r="M601" i="5"/>
  <c r="M726" i="5"/>
  <c r="M718" i="5"/>
  <c r="M710" i="5"/>
  <c r="M702" i="5"/>
  <c r="M876" i="5"/>
  <c r="M872" i="5"/>
  <c r="M856" i="5"/>
  <c r="M824" i="5"/>
  <c r="M799" i="5"/>
  <c r="M788" i="5"/>
  <c r="M784" i="5"/>
  <c r="M755" i="5"/>
  <c r="M751" i="5"/>
  <c r="M998" i="5"/>
  <c r="M935" i="5"/>
  <c r="M926" i="5"/>
  <c r="M915" i="5"/>
  <c r="M908" i="5"/>
  <c r="J1003" i="5" l="1"/>
  <c r="M1003" i="5"/>
  <c r="H19" i="4" l="1"/>
  <c r="K19" i="4"/>
  <c r="K16" i="4"/>
  <c r="N16" i="4" s="1"/>
  <c r="K15" i="4"/>
  <c r="N15" i="4" s="1"/>
  <c r="N19" i="4" s="1"/>
  <c r="D21" i="1" l="1"/>
  <c r="C21" i="1"/>
</calcChain>
</file>

<file path=xl/sharedStrings.xml><?xml version="1.0" encoding="utf-8"?>
<sst xmlns="http://schemas.openxmlformats.org/spreadsheetml/2006/main" count="4000" uniqueCount="641">
  <si>
    <t>NÁZEV AKCE :</t>
  </si>
  <si>
    <t>Odkanalizování povodí Jizery - část B</t>
  </si>
  <si>
    <t xml:space="preserve">UCELENÁ ČÁST STAVBY : </t>
  </si>
  <si>
    <t>ČÍSLO SMLOUVY OBJEDNATELE :</t>
  </si>
  <si>
    <t xml:space="preserve">VRI/SOD/2020/12/Ži </t>
  </si>
  <si>
    <t>ČÍSLO SMLOUVY ZHOTOVITELE :</t>
  </si>
  <si>
    <t>VCES-6003</t>
  </si>
  <si>
    <t>OBJEDNATEL :</t>
  </si>
  <si>
    <t>Vodovody a kanalizace Mladá Boleslav a.s.</t>
  </si>
  <si>
    <t>ZHOTOVITEL :</t>
  </si>
  <si>
    <t>VCES a.s.</t>
  </si>
  <si>
    <t>číslo ZL</t>
  </si>
  <si>
    <t>popis</t>
  </si>
  <si>
    <t>cenový dopad (Kč bez DPH)</t>
  </si>
  <si>
    <t>cena dle SoD</t>
  </si>
  <si>
    <t>Vícepráce - Méněpráce</t>
  </si>
  <si>
    <t>Nová cena celkem</t>
  </si>
  <si>
    <t>Celkem:</t>
  </si>
  <si>
    <t>Zhotovitel:</t>
  </si>
  <si>
    <t>Dne:</t>
  </si>
  <si>
    <t>Autorský dozor:</t>
  </si>
  <si>
    <t>Správce stavby:</t>
  </si>
  <si>
    <t>Objednatel:</t>
  </si>
  <si>
    <t>005-01</t>
  </si>
  <si>
    <t>Podkladní vrstvy KSC - STRABAG dle fa.</t>
  </si>
  <si>
    <t>005-02</t>
  </si>
  <si>
    <t>Odpočet  asfaltů na místních komunikací A1, A2, A4, A5, A6 přeložka vodovodu</t>
  </si>
  <si>
    <t>005-03</t>
  </si>
  <si>
    <t>Větší roszah MK A1,A3,A6</t>
  </si>
  <si>
    <t>KRYCÍ LIST ZMĚNOVÉHO LISTU č.005</t>
  </si>
  <si>
    <t>Kanalizační stoky gravitační - Stoka A</t>
  </si>
  <si>
    <t>MJ</t>
  </si>
  <si>
    <t>Množství</t>
  </si>
  <si>
    <t>1</t>
  </si>
  <si>
    <t>2</t>
  </si>
  <si>
    <t>3</t>
  </si>
  <si>
    <t>4</t>
  </si>
  <si>
    <t>5</t>
  </si>
  <si>
    <t>6</t>
  </si>
  <si>
    <t>9</t>
  </si>
  <si>
    <t>10</t>
  </si>
  <si>
    <t>Zemní práce</t>
  </si>
  <si>
    <t>113106121</t>
  </si>
  <si>
    <t>Rozebrání dlažeb nebo dílců komunikací pro pěší z betonových nebo kamenných dlaždic</t>
  </si>
  <si>
    <t>M2</t>
  </si>
  <si>
    <t>113106123</t>
  </si>
  <si>
    <t>Rozebrání dlažeb nebo dílců komunikací pro pěší ze zámkových dlaždic</t>
  </si>
  <si>
    <t>113107122</t>
  </si>
  <si>
    <t>Odstranění podkladu pl do 50 m2 z kameniva drceného tl 200 mm</t>
  </si>
  <si>
    <t>113107212</t>
  </si>
  <si>
    <t>Odstranění podkladu pl přes 200 m2 z kameniva těženého tl 200 mm</t>
  </si>
  <si>
    <t>113107223</t>
  </si>
  <si>
    <t>Odstranění podkladu pl přes 200 m2 z kameniva drceného tl 300 mm</t>
  </si>
  <si>
    <t>113107242</t>
  </si>
  <si>
    <t>Odstranění podkladu živičného tl 100 mm strojně pl přes 200 m2</t>
  </si>
  <si>
    <t>7</t>
  </si>
  <si>
    <t>113154232</t>
  </si>
  <si>
    <t>Frézování živičného krytu tl 40 mm pruh š 2 m pl do 1000 m2 bez překážek v trase</t>
  </si>
  <si>
    <t>8</t>
  </si>
  <si>
    <t>113154333</t>
  </si>
  <si>
    <t>Frézování živičného krytu tl 50 mm pruh š 2 m pl do 10000 m2 bez překážek v trase</t>
  </si>
  <si>
    <t>113201112</t>
  </si>
  <si>
    <t>Vytrhání obrub silničních ležatých</t>
  </si>
  <si>
    <t>M</t>
  </si>
  <si>
    <t>113204111</t>
  </si>
  <si>
    <t>Vytrhání obrub záhonových</t>
  </si>
  <si>
    <t>11</t>
  </si>
  <si>
    <t>115101201</t>
  </si>
  <si>
    <t>Čerpání vody na dopravní výšku do 10 m průměrný přítok do 500 l/min</t>
  </si>
  <si>
    <t>HOD</t>
  </si>
  <si>
    <t>12</t>
  </si>
  <si>
    <t>115101301</t>
  </si>
  <si>
    <t>Pohotovost čerpací soupravy pro dopravní výšku do 10 m přítok do 500 l/min</t>
  </si>
  <si>
    <t>DEN</t>
  </si>
  <si>
    <t>13</t>
  </si>
  <si>
    <t>119001421</t>
  </si>
  <si>
    <t>Dočasné zajištění kabelů a kabelových tratí ze 3 volně ložených kabelů</t>
  </si>
  <si>
    <t>14</t>
  </si>
  <si>
    <t>120001101</t>
  </si>
  <si>
    <t>Příplatek za ztížení vykopávky v blízkosti podzemního vedení</t>
  </si>
  <si>
    <t>M3</t>
  </si>
  <si>
    <t>15</t>
  </si>
  <si>
    <t>121101101</t>
  </si>
  <si>
    <t>Sejmutí ornice s přemístěním na vzdálenost do 50 m</t>
  </si>
  <si>
    <t>16</t>
  </si>
  <si>
    <t>132201203</t>
  </si>
  <si>
    <t>Hloubení rýh š do 2000 mm v hornině tř. 3 objemu do 5000 m3</t>
  </si>
  <si>
    <t>17</t>
  </si>
  <si>
    <t>132201209</t>
  </si>
  <si>
    <t>Příplatek za lepivost k hloubení rýh š do 2000 mm v hornině tř. 3</t>
  </si>
  <si>
    <t>18</t>
  </si>
  <si>
    <t>132301101</t>
  </si>
  <si>
    <t>Hloubení rýh š do 600 mm v hornině tř. 4 objemu do 100 m3</t>
  </si>
  <si>
    <t>19</t>
  </si>
  <si>
    <t>132301202</t>
  </si>
  <si>
    <t>Hloubení rýh š do 2000 mm v hornině tř. 4 objemu do 1000 m3</t>
  </si>
  <si>
    <t>20</t>
  </si>
  <si>
    <t>132301209</t>
  </si>
  <si>
    <t>Příplatek za lepivost k hloubení rýh š do 2000 mm v hornině tř. 4</t>
  </si>
  <si>
    <t>21</t>
  </si>
  <si>
    <t>151811131</t>
  </si>
  <si>
    <t>Osazení pažicího boxu hl výkopu do 4 m š do 1,2 m</t>
  </si>
  <si>
    <t>22</t>
  </si>
  <si>
    <t>151811231</t>
  </si>
  <si>
    <t>Odstranění pažicího boxu hl výkopu do 4 m š do 1,2 m</t>
  </si>
  <si>
    <t>23</t>
  </si>
  <si>
    <t>161101102</t>
  </si>
  <si>
    <t>Svislé přemístění výkopku z horniny tř. 1 až 4 hl výkopu do 4 m</t>
  </si>
  <si>
    <t>24</t>
  </si>
  <si>
    <t>167101102</t>
  </si>
  <si>
    <t>Nakládání výkopku z hornin tř. 1 až 4 přes 100 m3</t>
  </si>
  <si>
    <t>25</t>
  </si>
  <si>
    <t>26</t>
  </si>
  <si>
    <t>171201201</t>
  </si>
  <si>
    <t>Uložení sypaniny na skládky</t>
  </si>
  <si>
    <t>27</t>
  </si>
  <si>
    <t>28</t>
  </si>
  <si>
    <t>171201211</t>
  </si>
  <si>
    <t>Poplatek za uložení odpadu ze sypaniny na skládce (skládkovné)</t>
  </si>
  <si>
    <t>T</t>
  </si>
  <si>
    <t>29</t>
  </si>
  <si>
    <t>174101101</t>
  </si>
  <si>
    <t>Zásypání jam, šachet rýh nebo kolem objektů sypaninou se zhutněním</t>
  </si>
  <si>
    <t>30</t>
  </si>
  <si>
    <t>31</t>
  </si>
  <si>
    <t>58344199</t>
  </si>
  <si>
    <t>štěrkodrť frakce 0-63</t>
  </si>
  <si>
    <t>32</t>
  </si>
  <si>
    <t>175101201</t>
  </si>
  <si>
    <t>Obsypání objektů bez prohození sypaniny z hornin tř. 1 až 4 uloženým do 30 m od kraje objektu</t>
  </si>
  <si>
    <t>33</t>
  </si>
  <si>
    <t>34</t>
  </si>
  <si>
    <t>35</t>
  </si>
  <si>
    <t>175111101</t>
  </si>
  <si>
    <t>Obsypání potrubí ručně sypaninou bez prohození sítem, uloženou do 3 m</t>
  </si>
  <si>
    <t>37</t>
  </si>
  <si>
    <t>58337344</t>
  </si>
  <si>
    <t>štěrkopísek frakce 0-32</t>
  </si>
  <si>
    <t>36</t>
  </si>
  <si>
    <t>38</t>
  </si>
  <si>
    <t>58343930</t>
  </si>
  <si>
    <t>kamenivo drcené hrubé frakce 16-32</t>
  </si>
  <si>
    <t>39</t>
  </si>
  <si>
    <t>181301103</t>
  </si>
  <si>
    <t>Rozprostření ornice tl vrstvy do 200 mm pl do 500 m2 v rovině nebo ve svahu do 1:5</t>
  </si>
  <si>
    <t>40</t>
  </si>
  <si>
    <t>181411121</t>
  </si>
  <si>
    <t>Založení lučního trávníku výsevem plochy do 1000 m2 v rovině a ve svahu do 1:5</t>
  </si>
  <si>
    <t>41</t>
  </si>
  <si>
    <t>00572472</t>
  </si>
  <si>
    <t>osivo směs travní krajinná-rovinná</t>
  </si>
  <si>
    <t>KG</t>
  </si>
  <si>
    <t>42</t>
  </si>
  <si>
    <t>185804312</t>
  </si>
  <si>
    <t>Zalití rostlin vodou plocha přes 20 m2</t>
  </si>
  <si>
    <t>116</t>
  </si>
  <si>
    <t>R.02-001</t>
  </si>
  <si>
    <t>Vodorovné přemístění výkopku z horniny tř. 1 až 4</t>
  </si>
  <si>
    <t>117</t>
  </si>
  <si>
    <t>R.02-002</t>
  </si>
  <si>
    <t>118</t>
  </si>
  <si>
    <t>R.02-003</t>
  </si>
  <si>
    <t>119</t>
  </si>
  <si>
    <t>R.02-004</t>
  </si>
  <si>
    <t>Vylepšení zeminy pro zásyp</t>
  </si>
  <si>
    <t>Svislé konstrukce</t>
  </si>
  <si>
    <t>43</t>
  </si>
  <si>
    <t>359901111</t>
  </si>
  <si>
    <t>Vyčištění stok</t>
  </si>
  <si>
    <t>44</t>
  </si>
  <si>
    <t>359901211</t>
  </si>
  <si>
    <t>Monitoring stoky jakékoli výšky na nové kanalizaci</t>
  </si>
  <si>
    <t>Vodorovné konstrukce</t>
  </si>
  <si>
    <t>45</t>
  </si>
  <si>
    <t>451571111</t>
  </si>
  <si>
    <t>Lože pod dlažby ze štěrkopísku vrstva tl do 100 mm</t>
  </si>
  <si>
    <t>46</t>
  </si>
  <si>
    <t>452311131</t>
  </si>
  <si>
    <t>Podkladní desky z betonu prostého tř. C 12/15 otevřený výkop</t>
  </si>
  <si>
    <t>47</t>
  </si>
  <si>
    <t>452312131</t>
  </si>
  <si>
    <t>Sedlové lože z betonu prostého tř. C 12/15 otevřený výkop</t>
  </si>
  <si>
    <t>Komunikace</t>
  </si>
  <si>
    <t>48</t>
  </si>
  <si>
    <t>564251111</t>
  </si>
  <si>
    <t>Podklad nebo podsyp ze štěrkopísku ŠP tl 150 mm</t>
  </si>
  <si>
    <t>49</t>
  </si>
  <si>
    <t>564851112</t>
  </si>
  <si>
    <t>Podklad ze štěrkodrtě ŠD tl 160 mm</t>
  </si>
  <si>
    <t>50</t>
  </si>
  <si>
    <t>564871116</t>
  </si>
  <si>
    <t>Podklad ze štěrkodrtě ŠD tl. 300 mm</t>
  </si>
  <si>
    <t>51</t>
  </si>
  <si>
    <t>573231111</t>
  </si>
  <si>
    <t>Postřik živičný spojovací ze silniční emulze v množství do 0,7 kg/m2</t>
  </si>
  <si>
    <t>52</t>
  </si>
  <si>
    <t>577134111</t>
  </si>
  <si>
    <t>Asfaltový beton vrstva obrusná ACO 11 (ABS) tř. I tl 40 mm š do 3 m z nemodifikovaného asfaltu</t>
  </si>
  <si>
    <t>53</t>
  </si>
  <si>
    <t>577144111</t>
  </si>
  <si>
    <t>Asfaltový beton vrstva obrusná ACO 11 (ABS) tř. I tl 50 mm š do 3 m z nemodifikovaného asfaltu</t>
  </si>
  <si>
    <t>54</t>
  </si>
  <si>
    <t>577145112</t>
  </si>
  <si>
    <t>Asfaltový beton vrstva ložní ACL 16 (ABH) tl 50 mm š do 3 m z nemodifikovaného asfaltu</t>
  </si>
  <si>
    <t>55</t>
  </si>
  <si>
    <t>577166111</t>
  </si>
  <si>
    <t>Asfaltový beton vrstva ložní ACL 22 (ABVH) tl 70 mm š do 3 m z nemodifikovaného asfaltu</t>
  </si>
  <si>
    <t>56</t>
  </si>
  <si>
    <t>596211110</t>
  </si>
  <si>
    <t>Kladení zámkové dlažby komunikací pro pěší tl 60 mm skupiny pl do 50 m2</t>
  </si>
  <si>
    <t>57</t>
  </si>
  <si>
    <t>59245212</t>
  </si>
  <si>
    <t>dlažba zámková profilová základní 19,6x16,1x6 cm přírodní</t>
  </si>
  <si>
    <t>58</t>
  </si>
  <si>
    <t>596811220</t>
  </si>
  <si>
    <t>Kladení betonové dlažby komunikací pro pěší do lože z kameniva vel do 0,25 m2 plochy do 50 m2</t>
  </si>
  <si>
    <t>59</t>
  </si>
  <si>
    <t>59245620</t>
  </si>
  <si>
    <t>dlažba desková betonová 50x50x6cm přírodní</t>
  </si>
  <si>
    <t>Přidružená stavební výroba</t>
  </si>
  <si>
    <t>60</t>
  </si>
  <si>
    <t>721290113</t>
  </si>
  <si>
    <t>Zkouška těsnosti potrubí kanalizace vodou do DN 300</t>
  </si>
  <si>
    <t>Potrubí</t>
  </si>
  <si>
    <t>61</t>
  </si>
  <si>
    <t>831362121</t>
  </si>
  <si>
    <t>Montáž potrubí z trub kameninových hrdlových s integrovaným těsněním výkop sklon do 20 % DN 250</t>
  </si>
  <si>
    <t>62</t>
  </si>
  <si>
    <t>59710702</t>
  </si>
  <si>
    <t>trouba kameninová glazovaná pouze uvnitř DN 250mm L2,50m spojovací systém C Třida 160</t>
  </si>
  <si>
    <t>63</t>
  </si>
  <si>
    <t>837361221</t>
  </si>
  <si>
    <t>Montáž kameninových tvarovek odbočných s integrovaným těsněním otevřený výkop DN 250</t>
  </si>
  <si>
    <t>KUS</t>
  </si>
  <si>
    <t>64</t>
  </si>
  <si>
    <t>59711760</t>
  </si>
  <si>
    <t>odbočka kameninová glazovaná jednoduchá kolmá DN 250/150 L50cm spojovací systém C/F tř.160/-</t>
  </si>
  <si>
    <t>65</t>
  </si>
  <si>
    <t>837362221</t>
  </si>
  <si>
    <t>Montáž kameninových tvarovek jednoosých s integrovaným těsněním otevřený výkop DN 250</t>
  </si>
  <si>
    <t>66</t>
  </si>
  <si>
    <t>59710846</t>
  </si>
  <si>
    <t>trouba kameninová glazovaná zkrácená DN 250mm L60(75)cm třída 160 spojovací systém C</t>
  </si>
  <si>
    <t>67</t>
  </si>
  <si>
    <t>59710876</t>
  </si>
  <si>
    <t>trouba kameninová glazovaná zkrácená bez hrdla DN 250mm L 60(75)cm třída 160 spojovací systém C</t>
  </si>
  <si>
    <t>68</t>
  </si>
  <si>
    <t>871218114</t>
  </si>
  <si>
    <t>Kladení drenážního potrubí z flexibilního PVC průměru do 100 mm</t>
  </si>
  <si>
    <t>69</t>
  </si>
  <si>
    <t>28611223</t>
  </si>
  <si>
    <t>trubka PVC drenážní flexibilní D 100mm</t>
  </si>
  <si>
    <t>70</t>
  </si>
  <si>
    <t>894411121</t>
  </si>
  <si>
    <t>Zřízení šachet kanalizačních z betonových dílců na potrubí DN nad 200 do 300 dno beton tř. C 25/30</t>
  </si>
  <si>
    <t>71</t>
  </si>
  <si>
    <t>59224063</t>
  </si>
  <si>
    <t>dno betonové šachtové kulaté DN 1000 x 1000, 100 x 115 x 15 cm</t>
  </si>
  <si>
    <t>72</t>
  </si>
  <si>
    <t>59224064</t>
  </si>
  <si>
    <t>dno betonové šachtové kulaté DN 1000 x 500, 100 x 65 x 15 cm</t>
  </si>
  <si>
    <t>73</t>
  </si>
  <si>
    <t>59224160</t>
  </si>
  <si>
    <t>skruž kanalizační s ocelovými stupadly 100 x 25 x 12 cm</t>
  </si>
  <si>
    <t>74</t>
  </si>
  <si>
    <t>59224161</t>
  </si>
  <si>
    <t>skruž kanalizační s ocelovými stupadly 100 x 50 x 12 cm</t>
  </si>
  <si>
    <t>75</t>
  </si>
  <si>
    <t>59224162</t>
  </si>
  <si>
    <t>skruž kanalizační s ocelovými stupadly 100 x 100 x 12 cm</t>
  </si>
  <si>
    <t>76</t>
  </si>
  <si>
    <t>59224176</t>
  </si>
  <si>
    <t>prstenec šachtový vyrovnávací betonový 625x120x80mm</t>
  </si>
  <si>
    <t>77</t>
  </si>
  <si>
    <t>59224184</t>
  </si>
  <si>
    <t>prstenec šachtový vyrovnávací betonový 625x120x40mm</t>
  </si>
  <si>
    <t>78</t>
  </si>
  <si>
    <t>59224185</t>
  </si>
  <si>
    <t>prstenec šachtový vyrovnávací betonový 625x120x60mm</t>
  </si>
  <si>
    <t>79</t>
  </si>
  <si>
    <t>59224187</t>
  </si>
  <si>
    <t>prstenec šachtový vyrovnávací betonový 625x120x100mm</t>
  </si>
  <si>
    <t>80</t>
  </si>
  <si>
    <t>59224188</t>
  </si>
  <si>
    <t>prstenec šachtový vyrovnávací betonový 625x120x120mm</t>
  </si>
  <si>
    <t>81</t>
  </si>
  <si>
    <t>59224312</t>
  </si>
  <si>
    <t>kónus šachetní betonový kapsové plastové stupadlo 100x62,5x58 cm</t>
  </si>
  <si>
    <t>82</t>
  </si>
  <si>
    <t>59224348</t>
  </si>
  <si>
    <t>těsnění elastomerové pro spojení šachetních dílů DN 1000</t>
  </si>
  <si>
    <t>83</t>
  </si>
  <si>
    <t>894812614</t>
  </si>
  <si>
    <t>Vyříznutí a utěsnění otvoru ve stěně šachty DN 250</t>
  </si>
  <si>
    <t>84</t>
  </si>
  <si>
    <t>896211112</t>
  </si>
  <si>
    <t>Spadiště kanalizační z betonu kruhové jednoduché dno beton tř. C 25/30 horní potrubí DN 250 nebo 300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</si>
  <si>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</si>
  <si>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</si>
  <si>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</si>
  <si>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</si>
  <si>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</si>
  <si>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</si>
  <si>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</si>
  <si>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</si>
  <si>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</si>
  <si>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899311111</t>
  </si>
  <si>
    <t>Osazení poklopů s rámem hmotnosti do 50 kg</t>
  </si>
  <si>
    <t>94</t>
  </si>
  <si>
    <t>899311112</t>
  </si>
  <si>
    <t>Osazení poklopů s rámem hmotnosti nad 50 do 100 kg</t>
  </si>
  <si>
    <t>95</t>
  </si>
  <si>
    <t>28661932</t>
  </si>
  <si>
    <t>poklop šachtový litinový dno DN 600 pro třídu zatížení A15</t>
  </si>
  <si>
    <t>96</t>
  </si>
  <si>
    <t>899311113</t>
  </si>
  <si>
    <t>Osazení poklopů s rámem hmotnosti nad 100 do 150 kg</t>
  </si>
  <si>
    <t>97</t>
  </si>
  <si>
    <t>55241402</t>
  </si>
  <si>
    <t>poklop šachtový s rámem DN600 třída D 400,  bez odvětrání</t>
  </si>
  <si>
    <t>98</t>
  </si>
  <si>
    <t>55241406</t>
  </si>
  <si>
    <t>poklop šachtový s rámem DN600 třída D 400,  s odvětráním</t>
  </si>
  <si>
    <t>99</t>
  </si>
  <si>
    <t>899722113</t>
  </si>
  <si>
    <t>Krytí potrubí z plastů výstražnou fólií z PVC 34cm</t>
  </si>
  <si>
    <t>Ostatní konstrukce a práce</t>
  </si>
  <si>
    <t>100</t>
  </si>
  <si>
    <t>916231213</t>
  </si>
  <si>
    <t>Osazení chodníkového obrubníku betonového stojatého s boční opěrou do lože z betonu prostého</t>
  </si>
  <si>
    <t>101</t>
  </si>
  <si>
    <t>58932310</t>
  </si>
  <si>
    <t>beton C 12/15 kamenivo frakce 0/8</t>
  </si>
  <si>
    <t>102</t>
  </si>
  <si>
    <t>59217031</t>
  </si>
  <si>
    <t>obrubník betonový silniční 100 x 15 x 25 cm</t>
  </si>
  <si>
    <t>103</t>
  </si>
  <si>
    <t>916241213</t>
  </si>
  <si>
    <t>Osazení chodníkového obrubníku kamenného stojatého s boční opěrou do lože z betonu prostého</t>
  </si>
  <si>
    <t>104</t>
  </si>
  <si>
    <t>105</t>
  </si>
  <si>
    <t>916331112</t>
  </si>
  <si>
    <t>Osazení zahradního obrubníku betonového do lože z betonu s boční opěrou</t>
  </si>
  <si>
    <t>106</t>
  </si>
  <si>
    <t>107</t>
  </si>
  <si>
    <t>59217002</t>
  </si>
  <si>
    <t>obrubník betonový zahradní  šedý 100 x 5 x 20 cm</t>
  </si>
  <si>
    <t>108</t>
  </si>
  <si>
    <t>919735111</t>
  </si>
  <si>
    <t>Řezání stávajícího živičného krytu hl do 50 mm</t>
  </si>
  <si>
    <t>109</t>
  </si>
  <si>
    <t>919735113</t>
  </si>
  <si>
    <t>Řezání stávajícího živičného krytu hl do 150 mm</t>
  </si>
  <si>
    <t>110</t>
  </si>
  <si>
    <t>928621012</t>
  </si>
  <si>
    <t>Zálivka asfaltová mezi novým a starým asfalt. povrchem</t>
  </si>
  <si>
    <t>111</t>
  </si>
  <si>
    <t>997002611</t>
  </si>
  <si>
    <t>Nakládání suti a vybouraných hmot</t>
  </si>
  <si>
    <t>112</t>
  </si>
  <si>
    <t>997221815</t>
  </si>
  <si>
    <t>Poplatek za uložení na skládce (skládkovné) stavebního odpadu betonového kód odpadu 170 101</t>
  </si>
  <si>
    <t>113</t>
  </si>
  <si>
    <t>997223845</t>
  </si>
  <si>
    <t>Poplatek za uložení na skládce (skládkovné) odpadu asfaltového bez dehtu kód odpadu 170 302</t>
  </si>
  <si>
    <t>114</t>
  </si>
  <si>
    <t>997223855</t>
  </si>
  <si>
    <t>Poplatek za uložení na skládce (skládkovné) zeminy a kameniva kód odpadu 170 504</t>
  </si>
  <si>
    <t>115</t>
  </si>
  <si>
    <t>998275101</t>
  </si>
  <si>
    <t>Přesun hmot pro trubní vedení z trub kameninových otevřený výkop</t>
  </si>
  <si>
    <t>120</t>
  </si>
  <si>
    <t>R.09.001</t>
  </si>
  <si>
    <t>Vodorovná doprava suti a vybouraných hmot po suchu</t>
  </si>
  <si>
    <t>121</t>
  </si>
  <si>
    <t>R.09-002</t>
  </si>
  <si>
    <t>Kanalizační stoky gravitační - Stoka A1</t>
  </si>
  <si>
    <t>113106241</t>
  </si>
  <si>
    <t>Rozebrání vozovek ze silničních dílců</t>
  </si>
  <si>
    <t>113107112</t>
  </si>
  <si>
    <t>Odstranění podkladu pl do 50 m2 z kameniva těženého tl 200 mm</t>
  </si>
  <si>
    <t>113107123</t>
  </si>
  <si>
    <t>Odstranění podkladu pl do 50 m2 z kameniva drceného tl 300 mm</t>
  </si>
  <si>
    <t>113154233</t>
  </si>
  <si>
    <t>Frézování živičného krytu tl 50 mm pruh š 2 m pl do 1000 m2 bez překážek v trase</t>
  </si>
  <si>
    <t>132201202</t>
  </si>
  <si>
    <t>Hloubení rýh š do 2000 mm v hornině tř. 3 objemu do 1000 m3</t>
  </si>
  <si>
    <t>132301201</t>
  </si>
  <si>
    <t>Hloubení rýh š do 2000 mm v hornině tř. 4 objemu do 100 m3</t>
  </si>
  <si>
    <t>181301113</t>
  </si>
  <si>
    <t>Rozprostření ornice tl vrstvy do 200 mm pl přes 500 m2 v rovině nebo ve svahu do 1:5</t>
  </si>
  <si>
    <t>564851111</t>
  </si>
  <si>
    <t>Podklad ze štěrkodrtě ŠD tl 150 mm</t>
  </si>
  <si>
    <t>564861111</t>
  </si>
  <si>
    <t>Podklad ze štěrkodrtě ŠD tl 200 mm</t>
  </si>
  <si>
    <t>564931412</t>
  </si>
  <si>
    <t>Podklad z asfaltového recyklátu tl 100 mm</t>
  </si>
  <si>
    <t>584121111</t>
  </si>
  <si>
    <t>Osazení silničních dílců z ŽB do lože z kameniva těženého tl 40 mm</t>
  </si>
  <si>
    <t>59381004</t>
  </si>
  <si>
    <t>panel silniční 300x200x15 cm</t>
  </si>
  <si>
    <t>28661935</t>
  </si>
  <si>
    <t>poklop šachtový litinový dno DN 600 pro třídu zatížení D400</t>
  </si>
  <si>
    <t>Kanalizační stoky gravitační - Stoka A2</t>
  </si>
  <si>
    <t>113107342</t>
  </si>
  <si>
    <t>Odstranění podkladu živičného tl 100 mm strojně pl do 50 m2</t>
  </si>
  <si>
    <t>132201201</t>
  </si>
  <si>
    <t>Hloubení rýh š do 2000 mm v hornině tř. 3 objemu do 100 m3</t>
  </si>
  <si>
    <t>167101101</t>
  </si>
  <si>
    <t>Nakládání výkopku z hornin tř. 1 až 4 do 100 m3</t>
  </si>
  <si>
    <t>831352121</t>
  </si>
  <si>
    <t>Montáž potrubí z trub kameninových hrdlových s integrovaným těsněním výkop sklon do 20 % DN 200</t>
  </si>
  <si>
    <t>59710703</t>
  </si>
  <si>
    <t>trouba kameninová glazovaná pouze uvnitř DN 200mm L2,50m spojovací systém F,C Třida 160</t>
  </si>
  <si>
    <t>837352221</t>
  </si>
  <si>
    <t>Montáž kameninových tvarovek jednoosých s integrovaným těsněním otevřený výkop DN 200</t>
  </si>
  <si>
    <t>59711026</t>
  </si>
  <si>
    <t>koleno kameninové glazované DN 200 90° spojovací systém F tř. 240</t>
  </si>
  <si>
    <t>59711762</t>
  </si>
  <si>
    <t>odbočka kameninová glazovaná jednoduchá kolmá DN 250/200 L60cm spojovací systém C/F tř.160/160</t>
  </si>
  <si>
    <t>59224062</t>
  </si>
  <si>
    <t>dno betonové šachtové kulaté DN 1000 x 800, 100 x 95 x 15 cm</t>
  </si>
  <si>
    <t>55241014</t>
  </si>
  <si>
    <t>poklop šachtový třída D 400, kruhový rám 785, vstup 600 mm, bez ventilace</t>
  </si>
  <si>
    <t>899623141</t>
  </si>
  <si>
    <t>Obetonování potrubí nebo zdiva stok betonem prostým tř. C 12/15 otevřený výkop</t>
  </si>
  <si>
    <t>899643111</t>
  </si>
  <si>
    <t>Bednění pro obetonování potrubí otevřený výkop</t>
  </si>
  <si>
    <t>Kanalizační stoky gravitační - Stoka A4</t>
  </si>
  <si>
    <t>132201101</t>
  </si>
  <si>
    <t>Hloubení rýh š do 600 mm v hornině tř. 3 objemu do 100 m3</t>
  </si>
  <si>
    <t>Kanalizační stoky gravitační - Stoka A5</t>
  </si>
  <si>
    <t>113107163</t>
  </si>
  <si>
    <t>Odstranění podkladu pl přes 50 do 200 m2 z kameniva drceného tl 300 mm</t>
  </si>
  <si>
    <t>113107182</t>
  </si>
  <si>
    <t>Odstranění podkladu živičného tl 100 mm strojně pl přes 50 do 200 m2</t>
  </si>
  <si>
    <t>59224061</t>
  </si>
  <si>
    <t>dno betonové šachtové kulaté DN 1000 x 700, 100 x 85 x 15 cm</t>
  </si>
  <si>
    <t>919735123</t>
  </si>
  <si>
    <t>Řezání stávajícího betonového krytu hl do 150 mm</t>
  </si>
  <si>
    <t>Kanalizační stoky gravitační - Stoka A5-1</t>
  </si>
  <si>
    <t>Kanalizační stoky gravitační - Stoka A6</t>
  </si>
  <si>
    <t>161101103</t>
  </si>
  <si>
    <t>Svislé přemístění výkopku z horniny tř. 1 až 4 hl výkopu do 6 m</t>
  </si>
  <si>
    <t>596212210</t>
  </si>
  <si>
    <t>Kladení zámkové dlažby pozemních komunikací tl 80 mm skupiny A pl do 50 m2</t>
  </si>
  <si>
    <t>59245203</t>
  </si>
  <si>
    <t>dlažba zámková profilová základní 19,6x16,1x8 cm barevná</t>
  </si>
  <si>
    <t>1.1.1.</t>
  </si>
  <si>
    <t>Vybourání podkladu z kameniva drceného v tl. 15 cm včetně přemístění vzniklé suti</t>
  </si>
  <si>
    <t>m2</t>
  </si>
  <si>
    <t>1.1.2.</t>
  </si>
  <si>
    <t>Podklad ze směsi stmelené cementem SC C 8/10 )KSC I) tl. 15 m</t>
  </si>
  <si>
    <t>Popis</t>
  </si>
  <si>
    <t>A6</t>
  </si>
  <si>
    <t xml:space="preserve">Úprava krytu z kameniva drceného pro nový kryt </t>
  </si>
  <si>
    <t>Podklad z KSC tl. 150 mm vč. dopravy a urovnání</t>
  </si>
  <si>
    <t>A3</t>
  </si>
  <si>
    <t xml:space="preserve">A1 + přeložka vody </t>
  </si>
  <si>
    <t xml:space="preserve"> Cementová stabilizace na stoce A6</t>
  </si>
  <si>
    <t>Navýšení rozsahu nad stokou A3</t>
  </si>
  <si>
    <t>Rozdílový výkaz výměr k návrhu na změnu č. 005-03</t>
  </si>
  <si>
    <t>Rozdílový výkaz výměr k návrhu na změnu č. 005-02</t>
  </si>
  <si>
    <t>Rozdílový výkaz výměr k návrhu na změnu č. 005-01</t>
  </si>
  <si>
    <t>Kanalizační přípojky</t>
  </si>
  <si>
    <t>113107152</t>
  </si>
  <si>
    <t>Odstranění podkladu pl přes 50 do 200 m2 z kameniva těženého tl 200 mm</t>
  </si>
  <si>
    <t>113107162</t>
  </si>
  <si>
    <t>Odstranění podkladu pl přes 50 do 200 m2 z kameniva drceného tl 200 mm</t>
  </si>
  <si>
    <t>113107331</t>
  </si>
  <si>
    <t>Odstranění podkladu z betonu prostého tl 150 mm strojně pl do 50 m2</t>
  </si>
  <si>
    <t>113154231</t>
  </si>
  <si>
    <t>Frézování živičného krytu tl 30 mm pruh š 2 m pl do 1000 m2 bez překážek v trase</t>
  </si>
  <si>
    <t>114203103</t>
  </si>
  <si>
    <t>Rozebrání dlažeb z lomového kamene nebo betonových tvárnic do cementové malty</t>
  </si>
  <si>
    <t>58337331</t>
  </si>
  <si>
    <t>štěrkopísek frakce 0/22</t>
  </si>
  <si>
    <t>58337310</t>
  </si>
  <si>
    <t>štěrkopísek frakce 0-4 třída B</t>
  </si>
  <si>
    <t>122</t>
  </si>
  <si>
    <t>123</t>
  </si>
  <si>
    <t>451573111</t>
  </si>
  <si>
    <t>Lože pod potrubí otevřený výkop ze štěrkopísku</t>
  </si>
  <si>
    <t>564841111</t>
  </si>
  <si>
    <t>Podklad ze štěrkodrtě ŠD tl 120 mm</t>
  </si>
  <si>
    <t>565165111</t>
  </si>
  <si>
    <t>Asfaltový beton vrstva podkladní ACP 16 (obalované kamenivo OKS) tl 80 mm š do 3 m</t>
  </si>
  <si>
    <t>577123111</t>
  </si>
  <si>
    <t>Asfaltový beton vrstva obrusná ACO 8 (ABJ) tl 30 mm š do 3 m z nemodifikovaného asfaltu</t>
  </si>
  <si>
    <t>581121301</t>
  </si>
  <si>
    <t>Kryt cementobetonový vozovek skupiny CB III tl 110 mm</t>
  </si>
  <si>
    <t>721290112</t>
  </si>
  <si>
    <t>Zkouška těsnosti potrubí kanalizace vodou do DN 200</t>
  </si>
  <si>
    <t>722219191</t>
  </si>
  <si>
    <t>Montáž zemních souprav ostatní typ</t>
  </si>
  <si>
    <t>28611116</t>
  </si>
  <si>
    <t>trubka kanalizační PVC DN 110x5000 mm SN4</t>
  </si>
  <si>
    <t>42291072</t>
  </si>
  <si>
    <t>souprava zemní pro šoupátka DN 40-50mm Rd 1,5 m</t>
  </si>
  <si>
    <t>831312121</t>
  </si>
  <si>
    <t>Montáž potrubí z trub kameninových hrdlových s integrovaným těsněním výkop sklon do 20 % DN 150</t>
  </si>
  <si>
    <t>59710675</t>
  </si>
  <si>
    <t>trouba kameninová glazovaná DN 150mm L1,50m spojovací systém F</t>
  </si>
  <si>
    <t>837312221</t>
  </si>
  <si>
    <t>Montáž kameninových tvarovek jednoosých s integrovaným těsněním otevřený výkop DN 150</t>
  </si>
  <si>
    <t>59710842</t>
  </si>
  <si>
    <t>trouba kameninová glazovaná zkrácená DN 150mm L60(75)cm spojovací systém F</t>
  </si>
  <si>
    <t>59710964</t>
  </si>
  <si>
    <t>koleno kameninové glazované DN 150 30° spojovací systém F</t>
  </si>
  <si>
    <t>59711852</t>
  </si>
  <si>
    <t>ucpávka kameninová glazovaná DN 150mm spojovací systém F</t>
  </si>
  <si>
    <t>871171211</t>
  </si>
  <si>
    <t>Montáž potrubí z PE100 SDR 11 otevřený výkop svařovaných elektrotvarovkou D 40 x 3,7 mm</t>
  </si>
  <si>
    <t>28613682</t>
  </si>
  <si>
    <t>potrubí kanalizační tlakové PE100 40x3,7mm PN 16</t>
  </si>
  <si>
    <t>871241221</t>
  </si>
  <si>
    <t>Montáž potrubí z PE100 SDR 17 otevřený výkop svařovaných elektrotvarovkou D 90 x 5,4 mm</t>
  </si>
  <si>
    <t>28613698</t>
  </si>
  <si>
    <t>potrubí kanalizační tlakové PE100 90x5,4mm PN 10</t>
  </si>
  <si>
    <t>877171101</t>
  </si>
  <si>
    <t>Montáž elektrospojek na vodovodním potrubí z PE trub d 40</t>
  </si>
  <si>
    <t>28615970</t>
  </si>
  <si>
    <t>elektrospojka SDR 11 PE 100 PN 16 d 40</t>
  </si>
  <si>
    <t>877215223</t>
  </si>
  <si>
    <t>Montáž elektro navrtávacích T-kusů s 360° odbočkou na kanalizačním potrubí z PE trub d 63/40</t>
  </si>
  <si>
    <t>28614001</t>
  </si>
  <si>
    <t>tvarovka T-kus navrtávací s 360° odbočkou, d 63-40</t>
  </si>
  <si>
    <t>891183111</t>
  </si>
  <si>
    <t>Montáž vodovodního ventilu hlavního pro přípojky DN 40</t>
  </si>
  <si>
    <t>42221145</t>
  </si>
  <si>
    <t>šoupátko s PE vevařovacími konci, voda PN 16 DN 32/40 PE 100</t>
  </si>
  <si>
    <t>892241111</t>
  </si>
  <si>
    <t>Tlaková zkouška vodovodního potrubí do 80</t>
  </si>
  <si>
    <t>892241112</t>
  </si>
  <si>
    <t>Zkouška průchodnosti volným nástrojem vodovodního potrubí do 80</t>
  </si>
  <si>
    <t>894811133</t>
  </si>
  <si>
    <t>Revizní šachta z PVC typ přímý, DN 400/160 tlak 12,5 t hl od 1360 do 1730 mm</t>
  </si>
  <si>
    <t>899401111</t>
  </si>
  <si>
    <t>Osazení poklopů litinových ventilových</t>
  </si>
  <si>
    <t>42291402</t>
  </si>
  <si>
    <t>poklop litinový - ventilový</t>
  </si>
  <si>
    <t>935112111</t>
  </si>
  <si>
    <t>Osazení příkopového žlabu do betonu tl 100 mm z betonových tvárnic š 500 mm</t>
  </si>
  <si>
    <t>59227035</t>
  </si>
  <si>
    <t>žlab betonový odvodňovací 51 x 65 x 15,7 cm</t>
  </si>
  <si>
    <t>124</t>
  </si>
  <si>
    <t>125</t>
  </si>
  <si>
    <t>Přeložka vodovodního řadu</t>
  </si>
  <si>
    <t>452313151</t>
  </si>
  <si>
    <t>Podkladní bloky z betonu prostého tř. C 20/25 otevřený výkop</t>
  </si>
  <si>
    <t>452353101</t>
  </si>
  <si>
    <t>Bednění podkladních bloků otevřený výkop</t>
  </si>
  <si>
    <t>42291073</t>
  </si>
  <si>
    <t>souprava zemní pro šoupátka DN 65-80mm Rd 1,5 m</t>
  </si>
  <si>
    <t>734173417</t>
  </si>
  <si>
    <t>Spoj přírubový PN 16 DN 80</t>
  </si>
  <si>
    <t>SOUBOR</t>
  </si>
  <si>
    <t>R.07-001</t>
  </si>
  <si>
    <t>Zajištění sloup nn betonový jednoduchý do 12 m</t>
  </si>
  <si>
    <t>851241131</t>
  </si>
  <si>
    <t>Montáž potrubí z trub litinových hrdlových s integrovaným těsněním otevřený výkop DN 80</t>
  </si>
  <si>
    <t>55254080</t>
  </si>
  <si>
    <t>trouba vodovodní litinová hrdlová hrdlová zinko-aluminiový povlak K9, 6 m DN 80</t>
  </si>
  <si>
    <t>857241130</t>
  </si>
  <si>
    <t>Montáž tvarovek jednoosých otevřený výkop do DN 80</t>
  </si>
  <si>
    <t>31942800</t>
  </si>
  <si>
    <t>spojka potrubí mosaz 32x32</t>
  </si>
  <si>
    <t>857241131</t>
  </si>
  <si>
    <t>Montáž litinových tvarovek jednoosých hrdlových otevřený výkop s integrovaným těsněním DN 80</t>
  </si>
  <si>
    <t>55259410</t>
  </si>
  <si>
    <t>koleno hrdlové z tvárné litiny MMK-kus DN 80-11,25°</t>
  </si>
  <si>
    <t>55259430</t>
  </si>
  <si>
    <t>koleno hrdlové z tvárné litiny MMK-kus DN 80-22 1/2°</t>
  </si>
  <si>
    <t>55259470</t>
  </si>
  <si>
    <t>koleno hrdlové z tvárné litiny MMK-kus DN 80-45°</t>
  </si>
  <si>
    <t>857242122</t>
  </si>
  <si>
    <t>Montáž litinových tvarovek jednoosých přírubových otevřený výkop DN 80</t>
  </si>
  <si>
    <t>55250642</t>
  </si>
  <si>
    <t>koleno přírubové s patkou PP litinové DN 80</t>
  </si>
  <si>
    <t>55251656</t>
  </si>
  <si>
    <t>příruba litinová úsporná PN16 pro vodovodní litinové potrubí 80/98mm</t>
  </si>
  <si>
    <t>55253892</t>
  </si>
  <si>
    <t>tvarovka přírubová s hrdlem z tvárné litiny,práškový epoxid tl 250µm EU-kus DN 80 L130mm</t>
  </si>
  <si>
    <t>857244122</t>
  </si>
  <si>
    <t>Montáž litinových tvarovek odbočných přírubových otevřený výkop DN 80</t>
  </si>
  <si>
    <t>55250713</t>
  </si>
  <si>
    <t>tvarovka přírubová s přírubovou odbočkou T-DN 80x80 PN 10-16-25-40 natural</t>
  </si>
  <si>
    <t>871161211</t>
  </si>
  <si>
    <t>Montáž potrubí z PE100 SDR 11 otevřený výkop svařovaných elektrotvarovkou D 32 x 3,0 mm</t>
  </si>
  <si>
    <t>28613110</t>
  </si>
  <si>
    <t>potrubí vodovodní PE100 PN16 SDR11 6m 100m 32x3,0mm</t>
  </si>
  <si>
    <t>871181211</t>
  </si>
  <si>
    <t>Montáž potrubí z PE100 SDR 11 otevřený výkop svařovaných elektrotvarovkou D 50 x 4,6 mm</t>
  </si>
  <si>
    <t>891173111</t>
  </si>
  <si>
    <t>Montáž vodovodního ventilu hlavního pro přípojky DN 32</t>
  </si>
  <si>
    <t>42221420</t>
  </si>
  <si>
    <t>šoupátko přípojkové přímé DN 25 PN16 připoj. rozměr 32 x 1 1/4</t>
  </si>
  <si>
    <t>891241112</t>
  </si>
  <si>
    <t>Montáž vodovodních šoupátek otevřený výkop DN 80</t>
  </si>
  <si>
    <t>42221116</t>
  </si>
  <si>
    <t>šoupátko s přírubami, voda DN 80mm PN16</t>
  </si>
  <si>
    <t>891247111</t>
  </si>
  <si>
    <t>Montáž hydrantů podzemních DN 80</t>
  </si>
  <si>
    <t>42273594</t>
  </si>
  <si>
    <t>hydrant podzemní DN80 PN16 dvojitý uzávěr s koulí, krycí výška 1500 mm</t>
  </si>
  <si>
    <t>891249111</t>
  </si>
  <si>
    <t>Montáž navrtávacích pasů na potrubí z jakýchkoli trub DN 80</t>
  </si>
  <si>
    <t>42271412</t>
  </si>
  <si>
    <t>pas navrtávací z tvárné litiny DN 80, rozsah (88-99), odbočky 1",5/4",6/4</t>
  </si>
  <si>
    <t>892233122</t>
  </si>
  <si>
    <t>Proplach a dezinfekce vodovodního potrubí DN od 40 do 70</t>
  </si>
  <si>
    <t>892273122</t>
  </si>
  <si>
    <t>Proplach a dezinfekce vodovodního potrubí DN od 80 do 125</t>
  </si>
  <si>
    <t>899401112</t>
  </si>
  <si>
    <t>Osazení poklopů litinových šoupátkových</t>
  </si>
  <si>
    <t>42291352</t>
  </si>
  <si>
    <t>poklop litinový šoupátkový pro zemní soupravy osazení do terénu a do vozovky</t>
  </si>
  <si>
    <t>899401113</t>
  </si>
  <si>
    <t>Osazení poklopů litinových hydrantových</t>
  </si>
  <si>
    <t>42291452</t>
  </si>
  <si>
    <t>poklop litinový - hydrantový DN 80</t>
  </si>
  <si>
    <t>R.08-003</t>
  </si>
  <si>
    <t>Ochrana potrubí</t>
  </si>
  <si>
    <t>KPL</t>
  </si>
  <si>
    <t>969011131</t>
  </si>
  <si>
    <t>Vybourání vodovodního nebo plynového vedení DN do 125</t>
  </si>
  <si>
    <t>981511114</t>
  </si>
  <si>
    <t>Demolice konstrukcí objektů z betonu železového postupným rozebíráním</t>
  </si>
  <si>
    <t>998273102</t>
  </si>
  <si>
    <t>Přesun hmot pro trubní vedení z trub litinových otevřený výkop</t>
  </si>
  <si>
    <t>Cena dle SOD</t>
  </si>
  <si>
    <t>Vícepráce - méněpráce</t>
  </si>
  <si>
    <t>Číslo pozice</t>
  </si>
  <si>
    <t>J.C .</t>
  </si>
  <si>
    <t>Cena
celkem</t>
  </si>
  <si>
    <t xml:space="preserve">J.C. </t>
  </si>
  <si>
    <t>Cena 
celkem</t>
  </si>
  <si>
    <t>Změna celkem</t>
  </si>
  <si>
    <t xml:space="preserve">Správce stavby:        </t>
  </si>
  <si>
    <t xml:space="preserve">Dne:        </t>
  </si>
  <si>
    <t>Holé Vrchy, výstavba kanalizace - místní komunikace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</si>
</sst>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\ &quot;Kč&quot;"/>
    <numFmt numFmtId="165" formatCode="#,##0.00\ _K_č;[Red]\-#,##0.00\ _K_č"/>
    <numFmt numFmtId="166" formatCode="#,##0.00\ _K_č"/>
    <numFmt numFmtId="167" formatCode="#,##0.00\ [$€-1]"/>
    <numFmt numFmtId="168" formatCode="#,##0.0"/>
    <numFmt numFmtId="169" formatCode="0.000"/>
    <numFmt numFmtId="170" formatCode="#,##0.000"/>
    <numFmt numFmtId="171" formatCode="_-* #,##0.00\ _K_č_-;\-* #,##0.00\ _K_č_-;_-* &quot;-&quot;??\ _K_č_-;_-@_-"/>
    <numFmt numFmtId="172" formatCode="#,##0.00\ &quot;Kč&quot;"/>
    <numFmt numFmtId="174" formatCode="0.0"/>
  </numFmts>
  <fonts count="5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12"/>
      <name val="Arial"/>
      <family val="2"/>
    </font>
    <font>
      <sz val="12"/>
      <name val="Arial"/>
      <family val="2"/>
      <charset val="238"/>
    </font>
    <font>
      <sz val="12"/>
      <color indexed="60"/>
      <name val="Arial"/>
      <family val="2"/>
      <charset val="238"/>
    </font>
    <font>
      <sz val="12"/>
      <name val="Arial CE"/>
      <family val="2"/>
      <charset val="238"/>
    </font>
    <font>
      <sz val="12"/>
      <color indexed="60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 CE"/>
      <family val="2"/>
      <charset val="238"/>
    </font>
    <font>
      <sz val="10"/>
      <color indexed="60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indexed="18"/>
      <name val="Arial CE"/>
      <family val="2"/>
      <charset val="238"/>
    </font>
    <font>
      <sz val="12"/>
      <color indexed="18"/>
      <name val="Arial CE"/>
      <family val="2"/>
      <charset val="238"/>
    </font>
    <font>
      <sz val="12"/>
      <color indexed="17"/>
      <name val="Arial CE"/>
      <family val="2"/>
      <charset val="238"/>
    </font>
    <font>
      <sz val="12"/>
      <color indexed="10"/>
      <name val="Arial CE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4"/>
      <name val="Arial"/>
      <family val="2"/>
      <charset val="238"/>
    </font>
    <font>
      <b/>
      <sz val="9"/>
      <color rgb="FF008000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i/>
      <sz val="9"/>
      <name val="Arial"/>
      <family val="2"/>
      <charset val="238"/>
    </font>
    <font>
      <sz val="11"/>
      <color theme="9" tint="-0.249977111117893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2"/>
      <color indexed="17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8"/>
      <color theme="9" tint="-0.249977111117893"/>
      <name val="Arial CE"/>
      <family val="2"/>
      <charset val="238"/>
    </font>
    <font>
      <b/>
      <sz val="9"/>
      <color theme="9" tint="-0.249977111117893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8"/>
      <color rgb="FFFF0000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theme="9" tint="-0.249977111117893"/>
      <name val="Arial"/>
      <family val="2"/>
      <charset val="238"/>
    </font>
    <font>
      <b/>
      <sz val="12"/>
      <color theme="9" tint="-0.249977111117893"/>
      <name val="Arial"/>
      <family val="2"/>
      <charset val="238"/>
    </font>
    <font>
      <b/>
      <sz val="12"/>
      <color theme="9" tint="-0.249977111117893"/>
      <name val="Arial CE"/>
      <family val="2"/>
      <charset val="238"/>
    </font>
    <font>
      <b/>
      <sz val="10"/>
      <color theme="9" tint="-0.249977111117893"/>
      <name val="Arial"/>
      <family val="2"/>
      <charset val="238"/>
    </font>
    <font>
      <sz val="11"/>
      <color theme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7" fillId="0" borderId="0"/>
    <xf numFmtId="0" fontId="6" fillId="0" borderId="0"/>
    <xf numFmtId="0" fontId="7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7" fillId="0" borderId="0"/>
  </cellStyleXfs>
  <cellXfs count="221">
    <xf numFmtId="0" fontId="0" fillId="0" borderId="0" xfId="0"/>
    <xf numFmtId="0" fontId="4" fillId="0" borderId="0" xfId="0" applyFont="1" applyAlignment="1">
      <alignment horizontal="center" vertical="center"/>
    </xf>
    <xf numFmtId="164" fontId="6" fillId="0" borderId="0" xfId="2" applyNumberFormat="1" applyFont="1" applyAlignment="1">
      <alignment horizontal="right"/>
    </xf>
    <xf numFmtId="42" fontId="8" fillId="0" borderId="0" xfId="3" applyNumberFormat="1" applyFont="1" applyAlignment="1">
      <alignment horizontal="left"/>
    </xf>
    <xf numFmtId="0" fontId="9" fillId="0" borderId="0" xfId="4" applyFont="1"/>
    <xf numFmtId="44" fontId="10" fillId="0" borderId="0" xfId="4" applyNumberFormat="1" applyFont="1"/>
    <xf numFmtId="42" fontId="7" fillId="0" borderId="0" xfId="3" applyNumberFormat="1"/>
    <xf numFmtId="0" fontId="6" fillId="0" borderId="0" xfId="3" applyFont="1" applyAlignment="1">
      <alignment horizontal="right"/>
    </xf>
    <xf numFmtId="42" fontId="6" fillId="0" borderId="0" xfId="0" applyNumberFormat="1" applyFont="1" applyAlignment="1">
      <alignment horizontal="left" vertical="center"/>
    </xf>
    <xf numFmtId="42" fontId="6" fillId="0" borderId="0" xfId="0" applyNumberFormat="1" applyFont="1"/>
    <xf numFmtId="0" fontId="11" fillId="0" borderId="0" xfId="3" applyFont="1"/>
    <xf numFmtId="44" fontId="12" fillId="0" borderId="0" xfId="3" applyNumberFormat="1" applyFont="1"/>
    <xf numFmtId="42" fontId="6" fillId="0" borderId="0" xfId="0" applyNumberFormat="1" applyFont="1" applyAlignment="1">
      <alignment horizontal="left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166" fontId="0" fillId="0" borderId="1" xfId="0" applyNumberFormat="1" applyBorder="1" applyAlignment="1">
      <alignment vertical="center"/>
    </xf>
    <xf numFmtId="165" fontId="14" fillId="0" borderId="1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" fontId="15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166" fontId="16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0" fontId="18" fillId="0" borderId="0" xfId="0" applyFont="1" applyAlignment="1">
      <alignment horizontal="right"/>
    </xf>
    <xf numFmtId="166" fontId="18" fillId="0" borderId="0" xfId="0" applyNumberFormat="1" applyFont="1"/>
    <xf numFmtId="166" fontId="19" fillId="0" borderId="0" xfId="0" applyNumberFormat="1" applyFont="1"/>
    <xf numFmtId="166" fontId="20" fillId="0" borderId="0" xfId="0" applyNumberFormat="1" applyFont="1"/>
    <xf numFmtId="0" fontId="18" fillId="0" borderId="0" xfId="4" applyFont="1" applyAlignment="1">
      <alignment horizontal="right" vertical="center"/>
    </xf>
    <xf numFmtId="0" fontId="18" fillId="0" borderId="0" xfId="4" applyFont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21" fillId="0" borderId="0" xfId="4" applyFont="1" applyAlignment="1">
      <alignment horizontal="right" vertical="center"/>
    </xf>
    <xf numFmtId="167" fontId="18" fillId="0" borderId="0" xfId="4" applyNumberFormat="1" applyFont="1" applyAlignment="1">
      <alignment horizontal="right" vertical="center"/>
    </xf>
    <xf numFmtId="0" fontId="6" fillId="0" borderId="0" xfId="4"/>
    <xf numFmtId="4" fontId="6" fillId="0" borderId="0" xfId="4" applyNumberFormat="1"/>
    <xf numFmtId="0" fontId="22" fillId="0" borderId="0" xfId="4" applyFont="1"/>
    <xf numFmtId="0" fontId="6" fillId="2" borderId="0" xfId="4" applyFill="1"/>
    <xf numFmtId="0" fontId="23" fillId="0" borderId="0" xfId="4" applyFont="1"/>
    <xf numFmtId="0" fontId="11" fillId="0" borderId="0" xfId="5" applyFont="1"/>
    <xf numFmtId="4" fontId="9" fillId="0" borderId="0" xfId="4" applyNumberFormat="1" applyFont="1"/>
    <xf numFmtId="42" fontId="7" fillId="0" borderId="0" xfId="5" applyNumberFormat="1"/>
    <xf numFmtId="0" fontId="24" fillId="0" borderId="0" xfId="4" applyFont="1"/>
    <xf numFmtId="44" fontId="24" fillId="0" borderId="0" xfId="4" applyNumberFormat="1" applyFont="1"/>
    <xf numFmtId="44" fontId="24" fillId="2" borderId="0" xfId="4" applyNumberFormat="1" applyFont="1" applyFill="1"/>
    <xf numFmtId="0" fontId="24" fillId="2" borderId="0" xfId="4" applyFont="1" applyFill="1"/>
    <xf numFmtId="44" fontId="25" fillId="0" borderId="0" xfId="4" applyNumberFormat="1" applyFont="1"/>
    <xf numFmtId="0" fontId="26" fillId="0" borderId="0" xfId="4" applyFont="1"/>
    <xf numFmtId="167" fontId="26" fillId="0" borderId="0" xfId="4" applyNumberFormat="1" applyFont="1"/>
    <xf numFmtId="0" fontId="27" fillId="0" borderId="0" xfId="4" applyFont="1"/>
    <xf numFmtId="4" fontId="11" fillId="0" borderId="0" xfId="5" applyNumberFormat="1" applyFont="1"/>
    <xf numFmtId="44" fontId="12" fillId="0" borderId="0" xfId="5" applyNumberFormat="1" applyFont="1"/>
    <xf numFmtId="0" fontId="28" fillId="0" borderId="0" xfId="5" applyFont="1"/>
    <xf numFmtId="44" fontId="28" fillId="0" borderId="0" xfId="5" applyNumberFormat="1" applyFont="1"/>
    <xf numFmtId="44" fontId="28" fillId="2" borderId="0" xfId="5" applyNumberFormat="1" applyFont="1" applyFill="1"/>
    <xf numFmtId="0" fontId="28" fillId="2" borderId="0" xfId="5" applyFont="1" applyFill="1"/>
    <xf numFmtId="44" fontId="29" fillId="0" borderId="0" xfId="5" applyNumberFormat="1" applyFont="1"/>
    <xf numFmtId="0" fontId="30" fillId="0" borderId="0" xfId="5" applyFont="1"/>
    <xf numFmtId="167" fontId="30" fillId="0" borderId="0" xfId="5" applyNumberFormat="1" applyFont="1"/>
    <xf numFmtId="0" fontId="31" fillId="0" borderId="0" xfId="5" applyFont="1"/>
    <xf numFmtId="42" fontId="6" fillId="0" borderId="0" xfId="4" applyNumberFormat="1" applyAlignment="1">
      <alignment horizontal="left"/>
    </xf>
    <xf numFmtId="0" fontId="0" fillId="0" borderId="1" xfId="0" applyBorder="1" applyAlignment="1">
      <alignment horizontal="center" vertical="center"/>
    </xf>
    <xf numFmtId="49" fontId="18" fillId="4" borderId="0" xfId="6" applyNumberFormat="1" applyFont="1" applyFill="1" applyAlignment="1">
      <alignment horizontal="left" vertical="center"/>
    </xf>
    <xf numFmtId="49" fontId="35" fillId="0" borderId="0" xfId="4" applyNumberFormat="1" applyFont="1" applyAlignment="1">
      <alignment horizontal="left"/>
    </xf>
    <xf numFmtId="49" fontId="18" fillId="0" borderId="0" xfId="4" applyNumberFormat="1" applyFont="1" applyAlignment="1">
      <alignment horizontal="center" vertical="center"/>
    </xf>
    <xf numFmtId="49" fontId="18" fillId="0" borderId="0" xfId="4" applyNumberFormat="1" applyFont="1" applyAlignment="1">
      <alignment horizontal="left" vertical="center"/>
    </xf>
    <xf numFmtId="0" fontId="23" fillId="0" borderId="0" xfId="4" applyFont="1" applyAlignment="1">
      <alignment vertical="center"/>
    </xf>
    <xf numFmtId="49" fontId="33" fillId="0" borderId="0" xfId="9" applyNumberFormat="1" applyFont="1" applyAlignment="1">
      <alignment horizontal="center" vertical="center" wrapText="1"/>
    </xf>
    <xf numFmtId="49" fontId="33" fillId="0" borderId="0" xfId="9" applyNumberFormat="1" applyFont="1" applyAlignment="1">
      <alignment horizontal="center" vertical="center"/>
    </xf>
    <xf numFmtId="170" fontId="33" fillId="0" borderId="0" xfId="9" applyNumberFormat="1" applyFont="1" applyAlignment="1">
      <alignment horizontal="center" vertical="center"/>
    </xf>
    <xf numFmtId="9" fontId="33" fillId="0" borderId="0" xfId="9" applyNumberFormat="1" applyFont="1" applyAlignment="1">
      <alignment horizontal="center" vertical="center"/>
    </xf>
    <xf numFmtId="49" fontId="33" fillId="0" borderId="0" xfId="4" applyNumberFormat="1" applyFont="1" applyAlignment="1">
      <alignment horizontal="center" vertical="center" wrapText="1"/>
    </xf>
    <xf numFmtId="170" fontId="36" fillId="0" borderId="0" xfId="4" applyNumberFormat="1" applyFont="1" applyAlignment="1">
      <alignment horizontal="center" vertical="center" wrapText="1"/>
    </xf>
    <xf numFmtId="171" fontId="36" fillId="0" borderId="0" xfId="4" applyNumberFormat="1" applyFont="1" applyAlignment="1">
      <alignment horizontal="center" vertical="center" wrapText="1"/>
    </xf>
    <xf numFmtId="49" fontId="36" fillId="0" borderId="0" xfId="4" applyNumberFormat="1" applyFont="1" applyAlignment="1">
      <alignment horizontal="center" vertical="center" wrapText="1"/>
    </xf>
    <xf numFmtId="170" fontId="37" fillId="0" borderId="0" xfId="4" applyNumberFormat="1" applyFont="1" applyAlignment="1">
      <alignment horizontal="center" vertical="center" wrapText="1"/>
    </xf>
    <xf numFmtId="171" fontId="37" fillId="0" borderId="0" xfId="4" applyNumberFormat="1" applyFont="1" applyAlignment="1">
      <alignment horizontal="center" vertical="center" wrapText="1"/>
    </xf>
    <xf numFmtId="49" fontId="37" fillId="0" borderId="0" xfId="4" applyNumberFormat="1" applyFont="1" applyAlignment="1">
      <alignment horizontal="center" vertical="center" wrapText="1"/>
    </xf>
    <xf numFmtId="49" fontId="33" fillId="4" borderId="0" xfId="9" applyNumberFormat="1" applyFont="1" applyFill="1" applyAlignment="1">
      <alignment horizontal="center" vertical="center"/>
    </xf>
    <xf numFmtId="49" fontId="33" fillId="4" borderId="0" xfId="9" applyNumberFormat="1" applyFont="1" applyFill="1" applyAlignment="1">
      <alignment horizontal="left" vertical="center"/>
    </xf>
    <xf numFmtId="0" fontId="38" fillId="4" borderId="0" xfId="4" applyFont="1" applyFill="1" applyAlignment="1">
      <alignment vertical="center" wrapText="1"/>
    </xf>
    <xf numFmtId="9" fontId="33" fillId="4" borderId="0" xfId="9" applyNumberFormat="1" applyFont="1" applyFill="1" applyAlignment="1">
      <alignment horizontal="center" vertical="center"/>
    </xf>
    <xf numFmtId="44" fontId="33" fillId="4" borderId="0" xfId="9" applyNumberFormat="1" applyFont="1" applyFill="1" applyAlignment="1">
      <alignment horizontal="center" vertical="center"/>
    </xf>
    <xf numFmtId="44" fontId="36" fillId="4" borderId="0" xfId="9" applyNumberFormat="1" applyFont="1" applyFill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/>
    <xf numFmtId="4" fontId="0" fillId="0" borderId="0" xfId="0" applyNumberFormat="1" applyBorder="1" applyAlignment="1">
      <alignment horizontal="center" vertical="center"/>
    </xf>
    <xf numFmtId="4" fontId="39" fillId="0" borderId="0" xfId="0" applyNumberFormat="1" applyFont="1" applyBorder="1" applyAlignment="1">
      <alignment horizontal="center" vertical="center"/>
    </xf>
    <xf numFmtId="4" fontId="39" fillId="0" borderId="0" xfId="0" applyNumberFormat="1" applyFont="1" applyBorder="1" applyAlignment="1" applyProtection="1">
      <alignment horizontal="center" vertical="center"/>
      <protection locked="0"/>
    </xf>
    <xf numFmtId="44" fontId="40" fillId="0" borderId="0" xfId="8" applyFont="1" applyBorder="1" applyAlignment="1">
      <alignment horizontal="center" vertical="center"/>
    </xf>
    <xf numFmtId="0" fontId="9" fillId="0" borderId="2" xfId="4" applyFont="1" applyBorder="1" applyAlignment="1">
      <alignment vertical="center"/>
    </xf>
    <xf numFmtId="0" fontId="9" fillId="0" borderId="3" xfId="4" applyFont="1" applyBorder="1" applyAlignment="1">
      <alignment vertical="center"/>
    </xf>
    <xf numFmtId="0" fontId="9" fillId="0" borderId="3" xfId="4" applyFont="1" applyBorder="1" applyAlignment="1">
      <alignment horizontal="left" vertical="center"/>
    </xf>
    <xf numFmtId="0" fontId="18" fillId="0" borderId="3" xfId="4" applyFont="1" applyBorder="1" applyAlignment="1">
      <alignment vertical="center"/>
    </xf>
    <xf numFmtId="170" fontId="9" fillId="0" borderId="3" xfId="4" applyNumberFormat="1" applyFont="1" applyBorder="1" applyAlignment="1">
      <alignment horizontal="right" vertical="center"/>
    </xf>
    <xf numFmtId="167" fontId="18" fillId="0" borderId="3" xfId="4" applyNumberFormat="1" applyFont="1" applyBorder="1" applyAlignment="1">
      <alignment vertical="center"/>
    </xf>
    <xf numFmtId="172" fontId="18" fillId="0" borderId="3" xfId="4" applyNumberFormat="1" applyFont="1" applyBorder="1" applyAlignment="1" applyProtection="1">
      <alignment horizontal="right" vertical="center"/>
      <protection hidden="1"/>
    </xf>
    <xf numFmtId="172" fontId="41" fillId="0" borderId="3" xfId="4" applyNumberFormat="1" applyFont="1" applyBorder="1" applyAlignment="1">
      <alignment horizontal="right" vertical="center"/>
    </xf>
    <xf numFmtId="172" fontId="41" fillId="0" borderId="3" xfId="4" applyNumberFormat="1" applyFont="1" applyBorder="1" applyAlignment="1" applyProtection="1">
      <alignment horizontal="right" vertical="center"/>
      <protection hidden="1"/>
    </xf>
    <xf numFmtId="0" fontId="9" fillId="0" borderId="0" xfId="4" applyFont="1" applyAlignment="1">
      <alignment vertical="center"/>
    </xf>
    <xf numFmtId="0" fontId="11" fillId="0" borderId="0" xfId="4" applyFont="1" applyAlignment="1">
      <alignment horizontal="left" vertical="center"/>
    </xf>
    <xf numFmtId="0" fontId="21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170" fontId="11" fillId="0" borderId="0" xfId="4" applyNumberFormat="1" applyFont="1" applyAlignment="1">
      <alignment horizontal="right" vertical="center"/>
    </xf>
    <xf numFmtId="167" fontId="18" fillId="0" borderId="0" xfId="4" applyNumberFormat="1" applyFont="1" applyAlignment="1">
      <alignment vertical="center"/>
    </xf>
    <xf numFmtId="0" fontId="43" fillId="0" borderId="0" xfId="4" applyFont="1" applyAlignment="1">
      <alignment vertical="center"/>
    </xf>
    <xf numFmtId="167" fontId="41" fillId="0" borderId="0" xfId="4" applyNumberFormat="1" applyFont="1" applyAlignment="1">
      <alignment vertical="center"/>
    </xf>
    <xf numFmtId="0" fontId="30" fillId="0" borderId="0" xfId="4" applyFont="1" applyAlignment="1">
      <alignment horizontal="center" vertical="center"/>
    </xf>
    <xf numFmtId="0" fontId="41" fillId="0" borderId="0" xfId="4" applyFont="1" applyAlignment="1">
      <alignment vertical="center"/>
    </xf>
    <xf numFmtId="0" fontId="27" fillId="0" borderId="0" xfId="4" applyFont="1" applyAlignment="1">
      <alignment vertical="center"/>
    </xf>
    <xf numFmtId="0" fontId="42" fillId="0" borderId="0" xfId="4" applyFont="1" applyAlignment="1">
      <alignment vertical="center"/>
    </xf>
    <xf numFmtId="0" fontId="18" fillId="0" borderId="0" xfId="4" applyFont="1" applyAlignment="1">
      <alignment vertical="center"/>
    </xf>
    <xf numFmtId="170" fontId="21" fillId="0" borderId="0" xfId="4" applyNumberFormat="1" applyFont="1" applyAlignment="1">
      <alignment horizontal="right" vertical="center"/>
    </xf>
    <xf numFmtId="0" fontId="43" fillId="0" borderId="0" xfId="4" applyFont="1" applyAlignment="1">
      <alignment horizontal="center" vertical="center"/>
    </xf>
    <xf numFmtId="168" fontId="0" fillId="0" borderId="0" xfId="0" applyNumberFormat="1" applyBorder="1" applyAlignment="1">
      <alignment horizontal="center" vertical="center"/>
    </xf>
    <xf numFmtId="168" fontId="0" fillId="0" borderId="0" xfId="0" applyNumberFormat="1" applyBorder="1" applyAlignment="1" applyProtection="1">
      <alignment horizontal="center" vertical="center"/>
      <protection locked="0"/>
    </xf>
    <xf numFmtId="0" fontId="0" fillId="3" borderId="0" xfId="0" applyFill="1" applyBorder="1" applyAlignment="1">
      <alignment vertical="center"/>
    </xf>
    <xf numFmtId="0" fontId="32" fillId="3" borderId="0" xfId="0" applyFont="1" applyFill="1" applyBorder="1" applyAlignment="1">
      <alignment horizontal="right" vertical="center"/>
    </xf>
    <xf numFmtId="0" fontId="32" fillId="3" borderId="0" xfId="0" applyFont="1" applyFill="1" applyBorder="1" applyAlignment="1">
      <alignment vertical="center" wrapText="1"/>
    </xf>
    <xf numFmtId="0" fontId="0" fillId="3" borderId="0" xfId="0" applyFill="1" applyBorder="1" applyAlignment="1" applyProtection="1">
      <alignment vertical="center"/>
      <protection locked="0"/>
    </xf>
    <xf numFmtId="168" fontId="32" fillId="3" borderId="0" xfId="0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vertical="center"/>
    </xf>
    <xf numFmtId="0" fontId="32" fillId="4" borderId="0" xfId="0" applyFont="1" applyFill="1" applyBorder="1" applyAlignment="1">
      <alignment horizontal="right" vertical="center"/>
    </xf>
    <xf numFmtId="0" fontId="32" fillId="4" borderId="0" xfId="0" applyFont="1" applyFill="1" applyBorder="1" applyAlignment="1">
      <alignment vertical="center" wrapText="1"/>
    </xf>
    <xf numFmtId="0" fontId="0" fillId="4" borderId="0" xfId="0" applyFill="1" applyBorder="1" applyAlignment="1" applyProtection="1">
      <alignment vertical="center"/>
      <protection locked="0"/>
    </xf>
    <xf numFmtId="168" fontId="32" fillId="4" borderId="0" xfId="0" applyNumberFormat="1" applyFont="1" applyFill="1" applyBorder="1" applyAlignment="1">
      <alignment horizontal="center" vertical="center"/>
    </xf>
    <xf numFmtId="0" fontId="44" fillId="0" borderId="0" xfId="0" applyFont="1" applyBorder="1" applyAlignment="1">
      <alignment vertical="center"/>
    </xf>
    <xf numFmtId="168" fontId="39" fillId="0" borderId="0" xfId="0" applyNumberFormat="1" applyFont="1" applyBorder="1" applyAlignment="1" applyProtection="1">
      <alignment horizontal="center" vertical="center"/>
      <protection locked="0"/>
    </xf>
    <xf numFmtId="0" fontId="39" fillId="0" borderId="0" xfId="0" applyFont="1" applyBorder="1"/>
    <xf numFmtId="169" fontId="44" fillId="0" borderId="0" xfId="0" applyNumberFormat="1" applyFont="1" applyBorder="1" applyAlignment="1">
      <alignment vertical="center"/>
    </xf>
    <xf numFmtId="0" fontId="44" fillId="4" borderId="0" xfId="0" applyFont="1" applyFill="1" applyBorder="1" applyAlignment="1">
      <alignment vertical="center"/>
    </xf>
    <xf numFmtId="0" fontId="39" fillId="4" borderId="0" xfId="0" applyFont="1" applyFill="1" applyBorder="1" applyAlignment="1" applyProtection="1">
      <alignment vertical="center"/>
      <protection locked="0"/>
    </xf>
    <xf numFmtId="0" fontId="39" fillId="4" borderId="0" xfId="0" applyFont="1" applyFill="1" applyBorder="1"/>
    <xf numFmtId="0" fontId="0" fillId="4" borderId="0" xfId="0" applyFill="1" applyBorder="1"/>
    <xf numFmtId="0" fontId="39" fillId="0" borderId="0" xfId="0" applyFont="1"/>
    <xf numFmtId="44" fontId="40" fillId="0" borderId="0" xfId="8" applyFont="1" applyBorder="1"/>
    <xf numFmtId="44" fontId="40" fillId="4" borderId="0" xfId="8" applyFont="1" applyFill="1" applyBorder="1"/>
    <xf numFmtId="44" fontId="40" fillId="0" borderId="0" xfId="8" applyFont="1"/>
    <xf numFmtId="0" fontId="2" fillId="0" borderId="0" xfId="0" applyFont="1"/>
    <xf numFmtId="43" fontId="47" fillId="0" borderId="0" xfId="1" applyFont="1" applyBorder="1" applyAlignment="1">
      <alignment vertical="center"/>
    </xf>
    <xf numFmtId="168" fontId="2" fillId="0" borderId="0" xfId="0" applyNumberFormat="1" applyFont="1" applyBorder="1"/>
    <xf numFmtId="44" fontId="48" fillId="0" borderId="0" xfId="8" applyFont="1" applyBorder="1"/>
    <xf numFmtId="44" fontId="48" fillId="0" borderId="0" xfId="8" applyFont="1"/>
    <xf numFmtId="43" fontId="47" fillId="4" borderId="0" xfId="1" applyFont="1" applyFill="1" applyBorder="1" applyAlignment="1">
      <alignment vertical="center"/>
    </xf>
    <xf numFmtId="168" fontId="2" fillId="4" borderId="0" xfId="0" applyNumberFormat="1" applyFont="1" applyFill="1" applyBorder="1"/>
    <xf numFmtId="44" fontId="48" fillId="4" borderId="0" xfId="8" applyFont="1" applyFill="1" applyBorder="1"/>
    <xf numFmtId="0" fontId="2" fillId="0" borderId="0" xfId="0" applyFont="1" applyBorder="1"/>
    <xf numFmtId="49" fontId="32" fillId="0" borderId="0" xfId="4" applyNumberFormat="1" applyFont="1" applyBorder="1" applyAlignment="1">
      <alignment horizontal="left" vertical="center"/>
    </xf>
    <xf numFmtId="49" fontId="18" fillId="0" borderId="0" xfId="4" applyNumberFormat="1" applyFont="1" applyBorder="1" applyAlignment="1">
      <alignment horizontal="center" vertical="center"/>
    </xf>
    <xf numFmtId="0" fontId="23" fillId="0" borderId="0" xfId="4" applyFont="1" applyBorder="1" applyAlignment="1">
      <alignment vertical="center"/>
    </xf>
    <xf numFmtId="49" fontId="33" fillId="0" borderId="0" xfId="9" applyNumberFormat="1" applyFont="1" applyBorder="1" applyAlignment="1">
      <alignment horizontal="center" vertical="center" wrapText="1"/>
    </xf>
    <xf numFmtId="49" fontId="33" fillId="0" borderId="0" xfId="9" applyNumberFormat="1" applyFont="1" applyBorder="1" applyAlignment="1">
      <alignment horizontal="center" vertical="center"/>
    </xf>
    <xf numFmtId="170" fontId="33" fillId="0" borderId="0" xfId="9" applyNumberFormat="1" applyFont="1" applyBorder="1" applyAlignment="1">
      <alignment horizontal="center" vertical="center"/>
    </xf>
    <xf numFmtId="9" fontId="33" fillId="0" borderId="0" xfId="9" applyNumberFormat="1" applyFont="1" applyBorder="1" applyAlignment="1">
      <alignment horizontal="center" vertical="center"/>
    </xf>
    <xf numFmtId="49" fontId="33" fillId="0" borderId="0" xfId="4" applyNumberFormat="1" applyFont="1" applyBorder="1" applyAlignment="1">
      <alignment horizontal="center" vertical="center" wrapText="1"/>
    </xf>
    <xf numFmtId="170" fontId="45" fillId="0" borderId="0" xfId="4" applyNumberFormat="1" applyFont="1" applyBorder="1" applyAlignment="1">
      <alignment horizontal="center" vertical="center" wrapText="1"/>
    </xf>
    <xf numFmtId="171" fontId="45" fillId="0" borderId="0" xfId="4" applyNumberFormat="1" applyFont="1" applyBorder="1" applyAlignment="1">
      <alignment horizontal="center" vertical="center" wrapText="1"/>
    </xf>
    <xf numFmtId="44" fontId="45" fillId="0" borderId="0" xfId="8" applyFont="1" applyBorder="1" applyAlignment="1">
      <alignment horizontal="center" vertical="center" wrapText="1"/>
    </xf>
    <xf numFmtId="170" fontId="46" fillId="0" borderId="0" xfId="4" applyNumberFormat="1" applyFont="1" applyBorder="1" applyAlignment="1">
      <alignment horizontal="center" vertical="center" wrapText="1"/>
    </xf>
    <xf numFmtId="171" fontId="46" fillId="0" borderId="0" xfId="4" applyNumberFormat="1" applyFont="1" applyBorder="1" applyAlignment="1">
      <alignment horizontal="center" vertical="center" wrapText="1"/>
    </xf>
    <xf numFmtId="44" fontId="46" fillId="0" borderId="0" xfId="8" applyFont="1" applyBorder="1" applyAlignment="1">
      <alignment horizontal="center" vertical="center" wrapText="1"/>
    </xf>
    <xf numFmtId="49" fontId="33" fillId="4" borderId="0" xfId="9" applyNumberFormat="1" applyFont="1" applyFill="1" applyBorder="1" applyAlignment="1">
      <alignment horizontal="center" vertical="center"/>
    </xf>
    <xf numFmtId="0" fontId="38" fillId="4" borderId="0" xfId="4" applyFont="1" applyFill="1" applyBorder="1" applyAlignment="1">
      <alignment vertical="center" wrapText="1"/>
    </xf>
    <xf numFmtId="9" fontId="33" fillId="4" borderId="0" xfId="9" applyNumberFormat="1" applyFont="1" applyFill="1" applyBorder="1" applyAlignment="1">
      <alignment horizontal="center" vertical="center"/>
    </xf>
    <xf numFmtId="44" fontId="33" fillId="4" borderId="0" xfId="9" applyNumberFormat="1" applyFont="1" applyFill="1" applyBorder="1" applyAlignment="1">
      <alignment horizontal="center" vertical="center"/>
    </xf>
    <xf numFmtId="44" fontId="45" fillId="4" borderId="0" xfId="9" applyNumberFormat="1" applyFont="1" applyFill="1" applyBorder="1" applyAlignment="1">
      <alignment horizontal="center" vertical="center"/>
    </xf>
    <xf numFmtId="44" fontId="45" fillId="4" borderId="0" xfId="8" applyFont="1" applyFill="1" applyBorder="1" applyAlignment="1">
      <alignment horizontal="center" vertical="center"/>
    </xf>
    <xf numFmtId="44" fontId="46" fillId="4" borderId="0" xfId="9" applyNumberFormat="1" applyFont="1" applyFill="1" applyBorder="1" applyAlignment="1">
      <alignment horizontal="center" vertical="center"/>
    </xf>
    <xf numFmtId="44" fontId="46" fillId="4" borderId="0" xfId="8" applyFont="1" applyFill="1" applyBorder="1" applyAlignment="1">
      <alignment horizontal="center" vertical="center"/>
    </xf>
    <xf numFmtId="0" fontId="39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4" borderId="0" xfId="0" applyFont="1" applyFill="1" applyBorder="1"/>
    <xf numFmtId="49" fontId="18" fillId="0" borderId="0" xfId="4" applyNumberFormat="1" applyFont="1" applyBorder="1" applyAlignment="1">
      <alignment horizontal="left" vertical="center"/>
    </xf>
    <xf numFmtId="49" fontId="33" fillId="4" borderId="0" xfId="9" applyNumberFormat="1" applyFont="1" applyFill="1" applyBorder="1" applyAlignment="1">
      <alignment horizontal="left" vertical="center"/>
    </xf>
    <xf numFmtId="0" fontId="44" fillId="4" borderId="0" xfId="0" applyFont="1" applyFill="1" applyBorder="1"/>
    <xf numFmtId="168" fontId="39" fillId="0" borderId="0" xfId="0" applyNumberFormat="1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169" fontId="39" fillId="0" borderId="0" xfId="0" applyNumberFormat="1" applyFont="1" applyBorder="1" applyAlignment="1">
      <alignment vertical="center"/>
    </xf>
    <xf numFmtId="0" fontId="44" fillId="0" borderId="0" xfId="0" applyFont="1" applyBorder="1"/>
    <xf numFmtId="168" fontId="39" fillId="0" borderId="0" xfId="0" applyNumberFormat="1" applyFont="1" applyBorder="1"/>
    <xf numFmtId="168" fontId="39" fillId="4" borderId="0" xfId="0" applyNumberFormat="1" applyFont="1" applyFill="1" applyBorder="1"/>
    <xf numFmtId="169" fontId="39" fillId="4" borderId="0" xfId="0" applyNumberFormat="1" applyFont="1" applyFill="1" applyBorder="1" applyAlignment="1">
      <alignment vertical="center"/>
    </xf>
    <xf numFmtId="172" fontId="20" fillId="0" borderId="3" xfId="4" applyNumberFormat="1" applyFont="1" applyBorder="1" applyAlignment="1" applyProtection="1">
      <alignment horizontal="right" vertical="center"/>
      <protection hidden="1"/>
    </xf>
    <xf numFmtId="0" fontId="34" fillId="0" borderId="0" xfId="0" applyFont="1" applyBorder="1" applyAlignment="1">
      <alignment horizontal="center" vertical="center"/>
    </xf>
    <xf numFmtId="49" fontId="18" fillId="4" borderId="0" xfId="6" applyNumberFormat="1" applyFont="1" applyFill="1" applyBorder="1" applyAlignment="1">
      <alignment horizontal="left" vertical="center"/>
    </xf>
    <xf numFmtId="0" fontId="34" fillId="3" borderId="0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49" fillId="0" borderId="0" xfId="4" applyFont="1"/>
    <xf numFmtId="0" fontId="50" fillId="0" borderId="0" xfId="4" applyFont="1"/>
    <xf numFmtId="0" fontId="51" fillId="0" borderId="0" xfId="5" applyFont="1"/>
    <xf numFmtId="44" fontId="50" fillId="0" borderId="0" xfId="8" applyFont="1"/>
    <xf numFmtId="44" fontId="51" fillId="0" borderId="0" xfId="8" applyFont="1"/>
    <xf numFmtId="44" fontId="52" fillId="0" borderId="0" xfId="8" applyFont="1"/>
    <xf numFmtId="4" fontId="39" fillId="4" borderId="0" xfId="0" applyNumberFormat="1" applyFont="1" applyFill="1" applyBorder="1" applyAlignment="1" applyProtection="1">
      <alignment horizontal="center" vertical="center"/>
      <protection locked="0"/>
    </xf>
    <xf numFmtId="44" fontId="40" fillId="4" borderId="0" xfId="8" applyFont="1" applyFill="1" applyBorder="1" applyAlignment="1">
      <alignment horizontal="center" vertical="center"/>
    </xf>
    <xf numFmtId="172" fontId="50" fillId="0" borderId="3" xfId="4" applyNumberFormat="1" applyFont="1" applyBorder="1" applyAlignment="1" applyProtection="1">
      <alignment horizontal="right" vertical="center"/>
      <protection hidden="1"/>
    </xf>
    <xf numFmtId="0" fontId="21" fillId="0" borderId="0" xfId="4" applyFont="1" applyAlignment="1">
      <alignment horizontal="right" vertical="top"/>
    </xf>
    <xf numFmtId="4" fontId="2" fillId="0" borderId="0" xfId="0" applyNumberFormat="1" applyFont="1" applyBorder="1"/>
    <xf numFmtId="44" fontId="2" fillId="0" borderId="0" xfId="0" applyNumberFormat="1" applyFont="1" applyBorder="1"/>
    <xf numFmtId="44" fontId="48" fillId="4" borderId="0" xfId="8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0" fontId="37" fillId="0" borderId="0" xfId="4" applyNumberFormat="1" applyFont="1" applyAlignment="1">
      <alignment horizontal="center" vertical="center"/>
    </xf>
    <xf numFmtId="170" fontId="33" fillId="0" borderId="0" xfId="4" applyNumberFormat="1" applyFont="1" applyAlignment="1">
      <alignment horizontal="center" vertical="center"/>
    </xf>
    <xf numFmtId="170" fontId="36" fillId="0" borderId="0" xfId="4" applyNumberFormat="1" applyFont="1" applyAlignment="1">
      <alignment horizontal="center" vertical="center"/>
    </xf>
    <xf numFmtId="170" fontId="33" fillId="0" borderId="0" xfId="4" applyNumberFormat="1" applyFont="1" applyBorder="1" applyAlignment="1">
      <alignment horizontal="center" vertical="center"/>
    </xf>
    <xf numFmtId="170" fontId="45" fillId="0" borderId="0" xfId="4" applyNumberFormat="1" applyFont="1" applyBorder="1" applyAlignment="1">
      <alignment horizontal="center" vertical="center"/>
    </xf>
    <xf numFmtId="170" fontId="46" fillId="0" borderId="0" xfId="4" applyNumberFormat="1" applyFont="1" applyBorder="1" applyAlignment="1">
      <alignment horizontal="center" vertical="center"/>
    </xf>
    <xf numFmtId="170" fontId="36" fillId="0" borderId="0" xfId="4" applyNumberFormat="1" applyFont="1" applyBorder="1" applyAlignment="1">
      <alignment horizontal="center" vertical="center"/>
    </xf>
    <xf numFmtId="170" fontId="37" fillId="0" borderId="0" xfId="4" applyNumberFormat="1" applyFont="1" applyBorder="1" applyAlignment="1">
      <alignment horizontal="center" vertical="center"/>
    </xf>
    <xf numFmtId="4" fontId="0" fillId="0" borderId="0" xfId="0" applyNumberFormat="1"/>
    <xf numFmtId="44" fontId="0" fillId="0" borderId="0" xfId="0" applyNumberFormat="1"/>
    <xf numFmtId="174" fontId="53" fillId="0" borderId="0" xfId="0" applyNumberFormat="1" applyFont="1" applyAlignment="1">
      <alignment horizontal="center" vertical="center"/>
    </xf>
    <xf numFmtId="174" fontId="53" fillId="0" borderId="0" xfId="0" applyNumberFormat="1" applyFont="1" applyAlignment="1">
      <alignment horizontal="center"/>
    </xf>
    <xf numFmtId="174" fontId="53" fillId="4" borderId="0" xfId="0" applyNumberFormat="1" applyFont="1" applyFill="1" applyBorder="1" applyAlignment="1">
      <alignment horizontal="center" vertical="center"/>
    </xf>
  </cellXfs>
  <cellStyles count="10">
    <cellStyle name="Čárka" xfId="1" builtinId="3"/>
    <cellStyle name="Měna" xfId="8" builtinId="4"/>
    <cellStyle name="Normální" xfId="0" builtinId="0"/>
    <cellStyle name="normální 2" xfId="4" xr:uid="{CB400E82-F78C-45E1-B286-57C06E0EA661}"/>
    <cellStyle name="Normální 92 2 2" xfId="6" xr:uid="{5A69B3C2-9BE5-405E-B912-A78BD0C2CAB8}"/>
    <cellStyle name="Normální 92 3 2" xfId="7" xr:uid="{88AB47A9-96C1-4BA9-853C-70B4E75E86F0}"/>
    <cellStyle name="normální_4948_Odbytovy_rozpocet-Rusek 2" xfId="9" xr:uid="{221CE49E-C43D-49C2-846F-100172D0E8FF}"/>
    <cellStyle name="normální_Agregované položky akce389" xfId="2" xr:uid="{1CB9641B-4045-41F7-94A0-37166049135B}"/>
    <cellStyle name="normální_Pekapitulace výkazu výměr" xfId="3" xr:uid="{CB3D3B8B-84A7-4C77-8037-E96FC213C646}"/>
    <cellStyle name="normální_Pekapitulace výkazu výměr 2" xfId="5" xr:uid="{B2FC1D2F-3244-4923-9014-83FE969779B4}"/>
  </cellStyles>
  <dxfs count="7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CD967803-FA37-4B15-BD85-9D37C8107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B64F71CA-92EF-4216-A407-3CA8A1CF7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143000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0E9FF881-404D-4593-B69F-33D3FB6AB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85A17-422D-4ED5-9F1A-A06752D23D9C}">
  <dimension ref="A2:J35"/>
  <sheetViews>
    <sheetView tabSelected="1" view="pageBreakPreview" zoomScale="60" zoomScaleNormal="100" workbookViewId="0">
      <selection activeCell="D17" sqref="D17"/>
    </sheetView>
  </sheetViews>
  <sheetFormatPr defaultRowHeight="15" x14ac:dyDescent="0.25"/>
  <cols>
    <col min="1" max="1" width="11.85546875" customWidth="1"/>
    <col min="2" max="2" width="36.140625" customWidth="1"/>
    <col min="3" max="5" width="23.5703125" customWidth="1"/>
    <col min="8" max="8" width="10.28515625" bestFit="1" customWidth="1"/>
    <col min="9" max="9" width="8.42578125" bestFit="1" customWidth="1"/>
    <col min="10" max="11" width="18.28515625" customWidth="1"/>
  </cols>
  <sheetData>
    <row r="2" spans="1:10" ht="18" x14ac:dyDescent="0.25">
      <c r="A2" s="205" t="s">
        <v>29</v>
      </c>
      <c r="B2" s="205"/>
      <c r="C2" s="205"/>
      <c r="D2" s="205"/>
      <c r="E2" s="205"/>
    </row>
    <row r="3" spans="1:10" ht="18" x14ac:dyDescent="0.25">
      <c r="A3" s="1"/>
      <c r="B3" s="1"/>
      <c r="C3" s="1"/>
      <c r="D3" s="1"/>
      <c r="E3" s="1"/>
    </row>
    <row r="4" spans="1:10" ht="18" x14ac:dyDescent="0.25">
      <c r="A4" s="1"/>
      <c r="B4" s="2" t="s">
        <v>0</v>
      </c>
      <c r="C4" s="3" t="s">
        <v>1</v>
      </c>
      <c r="D4" s="4"/>
      <c r="E4" s="5"/>
      <c r="F4" s="6"/>
    </row>
    <row r="5" spans="1:10" ht="18" x14ac:dyDescent="0.25">
      <c r="A5" s="1"/>
      <c r="B5" s="2" t="s">
        <v>2</v>
      </c>
      <c r="C5" s="3" t="s">
        <v>640</v>
      </c>
      <c r="D5" s="4"/>
      <c r="E5" s="5"/>
      <c r="F5" s="6"/>
    </row>
    <row r="6" spans="1:10" ht="18" x14ac:dyDescent="0.25">
      <c r="A6" s="1"/>
      <c r="B6" s="7" t="s">
        <v>3</v>
      </c>
      <c r="C6" s="8" t="s">
        <v>4</v>
      </c>
      <c r="D6" s="4"/>
      <c r="E6" s="5"/>
      <c r="F6" s="6"/>
    </row>
    <row r="7" spans="1:10" ht="18" x14ac:dyDescent="0.25">
      <c r="A7" s="1"/>
      <c r="B7" s="7" t="s">
        <v>5</v>
      </c>
      <c r="C7" s="9" t="s">
        <v>6</v>
      </c>
      <c r="D7" s="10"/>
      <c r="E7" s="11"/>
      <c r="F7" s="6"/>
    </row>
    <row r="8" spans="1:10" ht="18" x14ac:dyDescent="0.25">
      <c r="A8" s="1"/>
      <c r="B8" s="2" t="s">
        <v>7</v>
      </c>
      <c r="C8" s="12" t="s">
        <v>8</v>
      </c>
      <c r="D8" s="10"/>
      <c r="E8" s="11"/>
      <c r="F8" s="6"/>
    </row>
    <row r="9" spans="1:10" ht="18" x14ac:dyDescent="0.25">
      <c r="A9" s="1"/>
      <c r="B9" s="2" t="s">
        <v>9</v>
      </c>
      <c r="C9" s="12" t="s">
        <v>10</v>
      </c>
      <c r="D9" s="10"/>
      <c r="E9" s="11"/>
      <c r="F9" s="6"/>
    </row>
    <row r="10" spans="1:10" ht="18" x14ac:dyDescent="0.25">
      <c r="A10" s="1"/>
      <c r="B10" s="1"/>
      <c r="C10" s="1"/>
      <c r="D10" s="1"/>
      <c r="E10" s="1"/>
    </row>
    <row r="12" spans="1:10" x14ac:dyDescent="0.25">
      <c r="A12" s="206" t="s">
        <v>11</v>
      </c>
      <c r="B12" s="206" t="s">
        <v>12</v>
      </c>
      <c r="C12" s="206" t="s">
        <v>13</v>
      </c>
      <c r="D12" s="207"/>
      <c r="E12" s="207"/>
    </row>
    <row r="13" spans="1:10" x14ac:dyDescent="0.25">
      <c r="A13" s="207"/>
      <c r="B13" s="207"/>
      <c r="C13" s="13" t="s">
        <v>14</v>
      </c>
      <c r="D13" s="14" t="s">
        <v>15</v>
      </c>
      <c r="E13" s="13" t="s">
        <v>16</v>
      </c>
    </row>
    <row r="14" spans="1:10" s="19" customFormat="1" ht="46.5" customHeight="1" x14ac:dyDescent="0.25">
      <c r="A14" s="64" t="s">
        <v>23</v>
      </c>
      <c r="B14" s="15" t="s">
        <v>24</v>
      </c>
      <c r="C14" s="16"/>
      <c r="D14" s="17">
        <v>180222.48</v>
      </c>
      <c r="E14" s="18">
        <f>D14</f>
        <v>180222.48</v>
      </c>
      <c r="H14" s="20"/>
      <c r="I14" s="20"/>
      <c r="J14" s="21"/>
    </row>
    <row r="15" spans="1:10" s="19" customFormat="1" ht="46.5" customHeight="1" x14ac:dyDescent="0.25">
      <c r="A15" s="64" t="s">
        <v>25</v>
      </c>
      <c r="B15" s="15" t="s">
        <v>26</v>
      </c>
      <c r="C15" s="16"/>
      <c r="D15" s="17">
        <v>-1459699.87</v>
      </c>
      <c r="E15" s="18">
        <f t="shared" ref="E15:E16" si="0">D15</f>
        <v>-1459699.87</v>
      </c>
      <c r="H15" s="20"/>
      <c r="I15" s="20"/>
      <c r="J15" s="21"/>
    </row>
    <row r="16" spans="1:10" s="19" customFormat="1" ht="46.5" customHeight="1" x14ac:dyDescent="0.25">
      <c r="A16" s="64" t="s">
        <v>27</v>
      </c>
      <c r="B16" s="15" t="s">
        <v>28</v>
      </c>
      <c r="C16" s="16"/>
      <c r="D16" s="17">
        <v>1506923.59</v>
      </c>
      <c r="E16" s="18">
        <f t="shared" si="0"/>
        <v>1506923.59</v>
      </c>
      <c r="H16" s="20"/>
      <c r="I16" s="20"/>
      <c r="J16" s="21"/>
    </row>
    <row r="17" spans="1:10" s="19" customFormat="1" x14ac:dyDescent="0.25">
      <c r="A17" s="22"/>
      <c r="B17" s="23"/>
      <c r="C17" s="24"/>
      <c r="D17" s="25"/>
      <c r="E17" s="26"/>
      <c r="H17" s="20"/>
      <c r="I17" s="20"/>
      <c r="J17" s="21"/>
    </row>
    <row r="18" spans="1:10" s="19" customFormat="1" x14ac:dyDescent="0.25">
      <c r="A18" s="22"/>
      <c r="B18" s="23"/>
      <c r="C18" s="24"/>
      <c r="D18" s="25"/>
      <c r="E18" s="26"/>
      <c r="H18" s="20"/>
      <c r="I18" s="20"/>
      <c r="J18" s="21"/>
    </row>
    <row r="19" spans="1:10" s="19" customFormat="1" x14ac:dyDescent="0.25">
      <c r="A19" s="22"/>
      <c r="B19" s="23"/>
      <c r="C19" s="24"/>
      <c r="D19" s="25"/>
      <c r="E19" s="26"/>
      <c r="H19" s="20"/>
      <c r="I19" s="20"/>
      <c r="J19" s="21"/>
    </row>
    <row r="21" spans="1:10" ht="15.75" x14ac:dyDescent="0.25">
      <c r="B21" s="27" t="s">
        <v>17</v>
      </c>
      <c r="C21" s="28">
        <f>SUM(C14:C14)</f>
        <v>0</v>
      </c>
      <c r="D21" s="29">
        <f>SUM(D14:D16)</f>
        <v>227446.19999999995</v>
      </c>
      <c r="E21" s="30">
        <f>SUM(E14:E16)</f>
        <v>227446.19999999995</v>
      </c>
    </row>
    <row r="23" spans="1:10" ht="15.75" x14ac:dyDescent="0.25">
      <c r="B23" s="31" t="s">
        <v>18</v>
      </c>
      <c r="E23" s="32" t="s">
        <v>19</v>
      </c>
    </row>
    <row r="24" spans="1:10" x14ac:dyDescent="0.25">
      <c r="E24" s="33"/>
    </row>
    <row r="25" spans="1:10" x14ac:dyDescent="0.25">
      <c r="E25" s="34"/>
    </row>
    <row r="26" spans="1:10" x14ac:dyDescent="0.25">
      <c r="E26" s="33"/>
    </row>
    <row r="27" spans="1:10" ht="15.75" x14ac:dyDescent="0.25">
      <c r="B27" s="35" t="s">
        <v>20</v>
      </c>
      <c r="E27" s="32" t="s">
        <v>19</v>
      </c>
    </row>
    <row r="28" spans="1:10" x14ac:dyDescent="0.25">
      <c r="E28" s="33"/>
    </row>
    <row r="29" spans="1:10" x14ac:dyDescent="0.25">
      <c r="E29" s="33"/>
    </row>
    <row r="30" spans="1:10" x14ac:dyDescent="0.25">
      <c r="E30" s="33"/>
    </row>
    <row r="31" spans="1:10" ht="15.75" x14ac:dyDescent="0.25">
      <c r="B31" s="35" t="s">
        <v>21</v>
      </c>
      <c r="E31" s="32" t="s">
        <v>19</v>
      </c>
    </row>
    <row r="32" spans="1:10" x14ac:dyDescent="0.25">
      <c r="E32" s="33"/>
    </row>
    <row r="33" spans="2:5" x14ac:dyDescent="0.25">
      <c r="E33" s="33"/>
    </row>
    <row r="34" spans="2:5" x14ac:dyDescent="0.25">
      <c r="E34" s="33"/>
    </row>
    <row r="35" spans="2:5" ht="15.75" x14ac:dyDescent="0.25">
      <c r="B35" s="36" t="s">
        <v>22</v>
      </c>
      <c r="E35" s="32" t="s">
        <v>19</v>
      </c>
    </row>
  </sheetData>
  <mergeCells count="4">
    <mergeCell ref="A2:E2"/>
    <mergeCell ref="A12:A13"/>
    <mergeCell ref="B12:B13"/>
    <mergeCell ref="C12:E12"/>
  </mergeCells>
  <conditionalFormatting sqref="C5">
    <cfRule type="cellIs" dxfId="6" priority="1" stopIfTrue="1" operator="lessThan">
      <formula>0</formula>
    </cfRule>
  </conditionalFormatting>
  <pageMargins left="0.7" right="0.7" top="0.78740157499999996" bottom="0.78740157499999996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2514A-07DC-49A1-943F-4681168403EA}">
  <dimension ref="A1:AH23"/>
  <sheetViews>
    <sheetView view="pageBreakPreview" zoomScale="60" zoomScaleNormal="100" workbookViewId="0">
      <selection activeCell="I15" sqref="I15"/>
    </sheetView>
  </sheetViews>
  <sheetFormatPr defaultRowHeight="15" x14ac:dyDescent="0.25"/>
  <cols>
    <col min="1" max="1" width="7.140625" customWidth="1"/>
    <col min="2" max="2" width="5.28515625" customWidth="1"/>
    <col min="3" max="3" width="8" customWidth="1"/>
    <col min="4" max="4" width="34.5703125" customWidth="1"/>
    <col min="7" max="7" width="10.7109375" customWidth="1"/>
    <col min="8" max="8" width="13.5703125" customWidth="1"/>
    <col min="10" max="10" width="11.28515625" customWidth="1"/>
    <col min="11" max="11" width="18.42578125" bestFit="1" customWidth="1"/>
    <col min="14" max="14" width="18.42578125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37"/>
      <c r="I1" s="37"/>
      <c r="J1" s="37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D2" s="2" t="s">
        <v>0</v>
      </c>
      <c r="E2" s="3" t="s">
        <v>1</v>
      </c>
      <c r="F2" s="5"/>
      <c r="G2" s="44"/>
      <c r="H2" s="45"/>
      <c r="I2" s="45"/>
      <c r="J2" s="45"/>
      <c r="K2" s="46"/>
      <c r="L2" s="46"/>
      <c r="M2" s="46"/>
      <c r="N2" s="45"/>
      <c r="O2" s="47"/>
      <c r="P2" s="48"/>
      <c r="Q2" s="47"/>
      <c r="R2" s="45"/>
      <c r="S2" s="46"/>
      <c r="T2" s="45"/>
      <c r="U2" s="46"/>
      <c r="V2" s="45"/>
      <c r="W2" s="46"/>
      <c r="X2" s="45"/>
      <c r="Y2" s="46"/>
      <c r="Z2" s="45"/>
      <c r="AA2" s="46"/>
      <c r="AB2" s="45"/>
      <c r="AC2" s="46"/>
      <c r="AD2" s="45"/>
      <c r="AE2" s="49"/>
      <c r="AF2" s="50"/>
      <c r="AG2" s="51"/>
      <c r="AH2" s="52"/>
    </row>
    <row r="3" spans="1:34" s="41" customFormat="1" ht="15.75" x14ac:dyDescent="0.25">
      <c r="A3" s="4"/>
      <c r="B3" s="42"/>
      <c r="D3" s="2" t="s">
        <v>2</v>
      </c>
      <c r="E3" s="3" t="s">
        <v>640</v>
      </c>
      <c r="F3" s="5"/>
      <c r="G3" s="44"/>
      <c r="H3" s="45"/>
      <c r="I3" s="45"/>
      <c r="J3" s="45"/>
      <c r="K3" s="46"/>
      <c r="L3" s="46"/>
      <c r="M3" s="46"/>
      <c r="N3" s="45"/>
      <c r="O3" s="47"/>
      <c r="P3" s="48"/>
      <c r="Q3" s="47"/>
      <c r="R3" s="45"/>
      <c r="S3" s="46"/>
      <c r="T3" s="45"/>
      <c r="U3" s="46"/>
      <c r="V3" s="45"/>
      <c r="W3" s="46"/>
      <c r="X3" s="45"/>
      <c r="Y3" s="46"/>
      <c r="Z3" s="45"/>
      <c r="AA3" s="46"/>
      <c r="AB3" s="45"/>
      <c r="AC3" s="46"/>
      <c r="AD3" s="45"/>
      <c r="AE3" s="49"/>
      <c r="AF3" s="50"/>
      <c r="AG3" s="51"/>
      <c r="AH3" s="52"/>
    </row>
    <row r="4" spans="1:34" s="41" customFormat="1" ht="15.75" x14ac:dyDescent="0.25">
      <c r="A4" s="4"/>
      <c r="B4" s="42"/>
      <c r="D4" s="7" t="s">
        <v>3</v>
      </c>
      <c r="E4" s="8" t="s">
        <v>4</v>
      </c>
      <c r="F4" s="5"/>
      <c r="G4" s="44"/>
      <c r="H4" s="45"/>
      <c r="I4" s="45"/>
      <c r="J4" s="45"/>
      <c r="K4" s="46"/>
      <c r="L4" s="46"/>
      <c r="M4" s="46"/>
      <c r="N4" s="45"/>
      <c r="O4" s="47"/>
      <c r="P4" s="48"/>
      <c r="Q4" s="47"/>
      <c r="R4" s="45"/>
      <c r="S4" s="46"/>
      <c r="T4" s="45"/>
      <c r="U4" s="46"/>
      <c r="V4" s="45"/>
      <c r="W4" s="46"/>
      <c r="X4" s="45"/>
      <c r="Y4" s="46"/>
      <c r="Z4" s="45"/>
      <c r="AA4" s="46"/>
      <c r="AB4" s="45"/>
      <c r="AC4" s="46"/>
      <c r="AD4" s="45"/>
      <c r="AE4" s="49"/>
      <c r="AF4" s="50"/>
      <c r="AG4" s="51"/>
      <c r="AH4" s="52"/>
    </row>
    <row r="5" spans="1:34" s="41" customFormat="1" ht="15.75" x14ac:dyDescent="0.25">
      <c r="A5" s="42"/>
      <c r="B5" s="42"/>
      <c r="D5" s="7" t="s">
        <v>5</v>
      </c>
      <c r="E5" s="9" t="s">
        <v>6</v>
      </c>
      <c r="F5" s="54"/>
      <c r="G5" s="44"/>
      <c r="H5" s="55"/>
      <c r="I5" s="55"/>
      <c r="J5" s="55"/>
      <c r="K5" s="56"/>
      <c r="L5" s="56"/>
      <c r="M5" s="56"/>
      <c r="N5" s="55"/>
      <c r="O5" s="57"/>
      <c r="P5" s="58"/>
      <c r="Q5" s="57"/>
      <c r="R5" s="55"/>
      <c r="S5" s="56"/>
      <c r="T5" s="55"/>
      <c r="U5" s="56"/>
      <c r="V5" s="55"/>
      <c r="W5" s="56"/>
      <c r="X5" s="55"/>
      <c r="Y5" s="56"/>
      <c r="Z5" s="55"/>
      <c r="AA5" s="56"/>
      <c r="AB5" s="55"/>
      <c r="AC5" s="56"/>
      <c r="AD5" s="55"/>
      <c r="AE5" s="59"/>
      <c r="AF5" s="60"/>
      <c r="AG5" s="61"/>
      <c r="AH5" s="62"/>
    </row>
    <row r="6" spans="1:34" s="41" customFormat="1" ht="15.75" x14ac:dyDescent="0.25">
      <c r="A6" s="42"/>
      <c r="B6" s="42"/>
      <c r="D6" s="2" t="s">
        <v>7</v>
      </c>
      <c r="E6" s="12" t="s">
        <v>8</v>
      </c>
      <c r="F6" s="54"/>
      <c r="G6" s="44"/>
      <c r="H6" s="55"/>
      <c r="I6" s="55"/>
      <c r="J6" s="55"/>
      <c r="K6" s="56"/>
      <c r="L6" s="56"/>
      <c r="M6" s="56"/>
      <c r="N6" s="55"/>
      <c r="O6" s="57"/>
      <c r="P6" s="58"/>
      <c r="Q6" s="57"/>
      <c r="R6" s="55"/>
      <c r="S6" s="56"/>
      <c r="T6" s="55"/>
      <c r="U6" s="56"/>
      <c r="V6" s="55"/>
      <c r="W6" s="56"/>
      <c r="X6" s="55"/>
      <c r="Y6" s="56"/>
      <c r="Z6" s="55"/>
      <c r="AA6" s="56"/>
      <c r="AB6" s="55"/>
      <c r="AC6" s="56"/>
      <c r="AD6" s="55"/>
      <c r="AE6" s="59"/>
      <c r="AF6" s="60"/>
      <c r="AG6" s="61"/>
      <c r="AH6" s="62"/>
    </row>
    <row r="7" spans="1:34" s="41" customFormat="1" ht="15.75" x14ac:dyDescent="0.25">
      <c r="A7" s="42"/>
      <c r="B7" s="42"/>
      <c r="D7" s="2" t="s">
        <v>9</v>
      </c>
      <c r="E7" s="12" t="s">
        <v>10</v>
      </c>
      <c r="F7" s="54"/>
      <c r="G7" s="44"/>
      <c r="H7" s="55"/>
      <c r="I7" s="55"/>
      <c r="J7" s="55"/>
      <c r="K7" s="56"/>
      <c r="L7" s="56"/>
      <c r="M7" s="56"/>
      <c r="N7" s="55"/>
      <c r="O7" s="57"/>
      <c r="P7" s="58"/>
      <c r="Q7" s="57"/>
      <c r="R7" s="55"/>
      <c r="S7" s="56"/>
      <c r="T7" s="55"/>
      <c r="U7" s="56"/>
      <c r="V7" s="55"/>
      <c r="W7" s="56"/>
      <c r="X7" s="55"/>
      <c r="Y7" s="56"/>
      <c r="Z7" s="55"/>
      <c r="AA7" s="56"/>
      <c r="AB7" s="55"/>
      <c r="AC7" s="56"/>
      <c r="AD7" s="55"/>
      <c r="AE7" s="59"/>
      <c r="AF7" s="60"/>
      <c r="AG7" s="61"/>
      <c r="AH7" s="62"/>
    </row>
    <row r="9" spans="1:34" ht="18" x14ac:dyDescent="0.25">
      <c r="B9" s="66" t="s">
        <v>463</v>
      </c>
    </row>
    <row r="10" spans="1:34" ht="18" x14ac:dyDescent="0.25">
      <c r="B10" s="66"/>
    </row>
    <row r="12" spans="1:34" ht="15.75" x14ac:dyDescent="0.25">
      <c r="A12" s="67"/>
      <c r="B12" s="67"/>
      <c r="C12" s="68"/>
      <c r="D12" s="69"/>
      <c r="E12" s="69"/>
      <c r="F12" s="209" t="s">
        <v>630</v>
      </c>
      <c r="G12" s="209"/>
      <c r="H12" s="209"/>
      <c r="I12" s="210" t="s">
        <v>631</v>
      </c>
      <c r="J12" s="210"/>
      <c r="K12" s="210"/>
      <c r="L12" s="208" t="s">
        <v>16</v>
      </c>
      <c r="M12" s="208"/>
      <c r="N12" s="208"/>
    </row>
    <row r="13" spans="1:34" ht="24" x14ac:dyDescent="0.25">
      <c r="A13" s="70" t="s">
        <v>632</v>
      </c>
      <c r="B13" s="70"/>
      <c r="C13" s="71" t="s">
        <v>453</v>
      </c>
      <c r="D13" s="70" t="s">
        <v>453</v>
      </c>
      <c r="E13" s="71" t="s">
        <v>31</v>
      </c>
      <c r="F13" s="72" t="s">
        <v>32</v>
      </c>
      <c r="G13" s="73" t="s">
        <v>633</v>
      </c>
      <c r="H13" s="74" t="s">
        <v>634</v>
      </c>
      <c r="I13" s="75" t="s">
        <v>32</v>
      </c>
      <c r="J13" s="76" t="s">
        <v>635</v>
      </c>
      <c r="K13" s="77" t="s">
        <v>634</v>
      </c>
      <c r="L13" s="78" t="s">
        <v>32</v>
      </c>
      <c r="M13" s="79" t="s">
        <v>635</v>
      </c>
      <c r="N13" s="80" t="s">
        <v>636</v>
      </c>
    </row>
    <row r="14" spans="1:34" x14ac:dyDescent="0.25">
      <c r="A14" s="81"/>
      <c r="B14" s="81"/>
      <c r="C14" s="82"/>
      <c r="D14" s="83"/>
      <c r="E14" s="83"/>
      <c r="F14" s="83"/>
      <c r="G14" s="84"/>
      <c r="H14" s="85"/>
      <c r="I14" s="86"/>
      <c r="J14" s="86"/>
      <c r="K14" s="86"/>
      <c r="L14" s="85"/>
      <c r="M14" s="85"/>
      <c r="N14" s="85"/>
    </row>
    <row r="15" spans="1:34" ht="45" x14ac:dyDescent="0.25">
      <c r="A15" s="87"/>
      <c r="B15" s="88"/>
      <c r="C15" s="87" t="s">
        <v>448</v>
      </c>
      <c r="D15" s="89" t="s">
        <v>449</v>
      </c>
      <c r="E15" s="88" t="s">
        <v>450</v>
      </c>
      <c r="F15" s="90"/>
      <c r="G15" s="90"/>
      <c r="H15" s="90"/>
      <c r="I15" s="92">
        <v>127.6</v>
      </c>
      <c r="J15" s="93">
        <v>276</v>
      </c>
      <c r="K15" s="94">
        <f>I15*J15</f>
        <v>35217.599999999999</v>
      </c>
      <c r="L15" s="202">
        <f t="shared" ref="L15:N16" si="0">I15</f>
        <v>127.6</v>
      </c>
      <c r="M15" s="202">
        <f t="shared" si="0"/>
        <v>276</v>
      </c>
      <c r="N15" s="203">
        <f t="shared" si="0"/>
        <v>35217.599999999999</v>
      </c>
    </row>
    <row r="16" spans="1:34" ht="30" x14ac:dyDescent="0.25">
      <c r="A16" s="87"/>
      <c r="B16" s="88"/>
      <c r="C16" s="87" t="s">
        <v>451</v>
      </c>
      <c r="D16" s="89" t="s">
        <v>452</v>
      </c>
      <c r="E16" s="88" t="s">
        <v>450</v>
      </c>
      <c r="F16" s="90"/>
      <c r="G16" s="90"/>
      <c r="H16" s="90"/>
      <c r="I16" s="92">
        <v>525.38</v>
      </c>
      <c r="J16" s="93">
        <v>276</v>
      </c>
      <c r="K16" s="94">
        <f>I16*J16</f>
        <v>145004.88</v>
      </c>
      <c r="L16" s="202">
        <f t="shared" si="0"/>
        <v>525.38</v>
      </c>
      <c r="M16" s="202">
        <f t="shared" si="0"/>
        <v>276</v>
      </c>
      <c r="N16" s="203">
        <f t="shared" si="0"/>
        <v>145004.88</v>
      </c>
    </row>
    <row r="17" spans="1:14" x14ac:dyDescent="0.25">
      <c r="L17" s="143"/>
      <c r="M17" s="143"/>
      <c r="N17" s="143"/>
    </row>
    <row r="18" spans="1:14" ht="15.75" thickBot="1" x14ac:dyDescent="0.3">
      <c r="L18" s="143"/>
      <c r="M18" s="143"/>
      <c r="N18" s="143"/>
    </row>
    <row r="19" spans="1:14" ht="16.5" thickBot="1" x14ac:dyDescent="0.3">
      <c r="A19" s="95"/>
      <c r="B19" s="96"/>
      <c r="C19" s="97"/>
      <c r="D19" s="98" t="s">
        <v>637</v>
      </c>
      <c r="E19" s="96"/>
      <c r="F19" s="99"/>
      <c r="G19" s="100"/>
      <c r="H19" s="101">
        <f>SUBTOTAL(9,H15:H16)</f>
        <v>0</v>
      </c>
      <c r="I19" s="102"/>
      <c r="J19" s="102"/>
      <c r="K19" s="103">
        <f>SUBTOTAL(9,K15:K16)</f>
        <v>180222.48</v>
      </c>
      <c r="L19" s="187"/>
      <c r="M19" s="187"/>
      <c r="N19" s="187">
        <f t="shared" ref="N19" si="1">SUBTOTAL(9,N15:N16)</f>
        <v>180222.48</v>
      </c>
    </row>
    <row r="20" spans="1:14" ht="15.75" x14ac:dyDescent="0.25">
      <c r="A20" s="104"/>
      <c r="B20" s="104"/>
      <c r="C20" s="105"/>
      <c r="D20" s="106"/>
      <c r="E20" s="107"/>
      <c r="F20" s="108"/>
      <c r="G20" s="109"/>
      <c r="H20" s="110"/>
      <c r="I20" s="111"/>
      <c r="J20" s="112"/>
      <c r="K20" s="113"/>
      <c r="L20" s="114"/>
      <c r="M20" s="114"/>
      <c r="N20" s="115"/>
    </row>
    <row r="21" spans="1:14" ht="15.75" x14ac:dyDescent="0.25">
      <c r="A21" s="116"/>
      <c r="B21" s="116"/>
      <c r="C21" s="31" t="s">
        <v>18</v>
      </c>
      <c r="D21" s="35" t="s">
        <v>638</v>
      </c>
      <c r="E21" s="116"/>
      <c r="F21" s="117"/>
      <c r="G21" s="116"/>
      <c r="H21" s="35" t="s">
        <v>20</v>
      </c>
      <c r="I21" s="111"/>
      <c r="J21" s="118"/>
      <c r="K21" s="113"/>
      <c r="L21" s="36" t="s">
        <v>22</v>
      </c>
      <c r="M21" s="115"/>
      <c r="N21" s="115"/>
    </row>
    <row r="22" spans="1:14" ht="15.75" x14ac:dyDescent="0.25">
      <c r="A22" s="116"/>
      <c r="B22" s="116"/>
      <c r="C22" s="31"/>
      <c r="D22" s="35"/>
      <c r="E22" s="116"/>
      <c r="F22" s="117"/>
      <c r="G22" s="116"/>
      <c r="H22" s="35"/>
      <c r="I22" s="111"/>
      <c r="J22" s="118"/>
      <c r="K22" s="113"/>
      <c r="L22" s="36"/>
      <c r="M22" s="115"/>
      <c r="N22" s="115"/>
    </row>
    <row r="23" spans="1:14" ht="15.75" x14ac:dyDescent="0.25">
      <c r="A23" s="116"/>
      <c r="B23" s="116"/>
      <c r="C23" s="31" t="s">
        <v>19</v>
      </c>
      <c r="D23" s="31" t="s">
        <v>639</v>
      </c>
      <c r="E23" s="116"/>
      <c r="F23" s="117"/>
      <c r="G23" s="116"/>
      <c r="H23" s="31" t="s">
        <v>19</v>
      </c>
      <c r="I23" s="111"/>
      <c r="J23" s="118"/>
      <c r="K23" s="113"/>
      <c r="L23" s="31" t="s">
        <v>19</v>
      </c>
      <c r="M23" s="115"/>
      <c r="N23" s="115"/>
    </row>
  </sheetData>
  <mergeCells count="3">
    <mergeCell ref="L12:N12"/>
    <mergeCell ref="F12:H12"/>
    <mergeCell ref="I12:K12"/>
  </mergeCells>
  <conditionalFormatting sqref="AB1:AH1 A1:Z1">
    <cfRule type="cellIs" dxfId="5" priority="3" stopIfTrue="1" operator="lessThan">
      <formula>0</formula>
    </cfRule>
  </conditionalFormatting>
  <conditionalFormatting sqref="E3">
    <cfRule type="cellIs" dxfId="4" priority="1" stopIfTrue="1" operator="lessThan">
      <formula>0</formula>
    </cfRule>
  </conditionalFormatting>
  <pageMargins left="0.7" right="0.7" top="0.78740157499999996" bottom="0.78740157499999996" header="0.3" footer="0.3"/>
  <pageSetup paperSize="9" scale="7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0D6D5-A5EF-45AF-A205-93ECF90D4862}">
  <dimension ref="A1:AG1007"/>
  <sheetViews>
    <sheetView view="pageBreakPreview" topLeftCell="A991" zoomScale="60" zoomScaleNormal="90" workbookViewId="0">
      <selection activeCell="C3" sqref="C3"/>
    </sheetView>
  </sheetViews>
  <sheetFormatPr defaultRowHeight="15" x14ac:dyDescent="0.25"/>
  <cols>
    <col min="2" max="2" width="12.42578125" customWidth="1"/>
    <col min="3" max="3" width="42.5703125" customWidth="1"/>
    <col min="6" max="6" width="9.7109375" bestFit="1" customWidth="1"/>
    <col min="7" max="7" width="22.28515625" bestFit="1" customWidth="1"/>
    <col min="8" max="8" width="11.85546875" style="139" bestFit="1" customWidth="1"/>
    <col min="9" max="9" width="9.7109375" style="139" bestFit="1" customWidth="1"/>
    <col min="10" max="10" width="21.5703125" style="142" bestFit="1" customWidth="1"/>
    <col min="11" max="11" width="14.28515625" style="143" bestFit="1" customWidth="1"/>
    <col min="12" max="12" width="9.140625" style="143"/>
    <col min="13" max="13" width="22.28515625" style="147" bestFit="1" customWidth="1"/>
  </cols>
  <sheetData>
    <row r="1" spans="1:33" s="41" customFormat="1" ht="12.75" x14ac:dyDescent="0.2">
      <c r="A1" s="37"/>
      <c r="B1" s="37"/>
      <c r="C1" s="37"/>
      <c r="D1" s="38"/>
      <c r="E1" s="37"/>
      <c r="F1" s="39"/>
      <c r="G1" s="37"/>
      <c r="H1" s="37"/>
      <c r="I1" s="37"/>
      <c r="J1" s="37"/>
      <c r="K1" s="37"/>
      <c r="L1" s="37"/>
      <c r="M1" s="37"/>
      <c r="N1" s="40"/>
      <c r="O1" s="40"/>
      <c r="P1" s="40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</row>
    <row r="2" spans="1:33" s="41" customFormat="1" ht="15.75" x14ac:dyDescent="0.25">
      <c r="A2" s="4"/>
      <c r="B2" s="42"/>
      <c r="C2" s="3" t="s">
        <v>1</v>
      </c>
      <c r="D2" s="43"/>
      <c r="E2" s="5"/>
      <c r="F2" s="44"/>
      <c r="G2" s="45"/>
      <c r="H2" s="45"/>
      <c r="I2" s="45"/>
      <c r="J2" s="46"/>
      <c r="K2" s="46"/>
      <c r="L2" s="46"/>
      <c r="M2" s="45"/>
      <c r="N2" s="47"/>
      <c r="O2" s="48"/>
      <c r="P2" s="47"/>
      <c r="Q2" s="45"/>
      <c r="R2" s="46"/>
      <c r="S2" s="45"/>
      <c r="T2" s="46"/>
      <c r="U2" s="45"/>
      <c r="V2" s="46"/>
      <c r="W2" s="45"/>
      <c r="X2" s="46"/>
      <c r="Y2" s="45"/>
      <c r="Z2" s="46"/>
      <c r="AA2" s="45"/>
      <c r="AB2" s="46"/>
      <c r="AC2" s="45"/>
      <c r="AD2" s="49"/>
      <c r="AE2" s="50"/>
      <c r="AF2" s="51"/>
      <c r="AG2" s="52"/>
    </row>
    <row r="3" spans="1:33" s="41" customFormat="1" ht="15.75" x14ac:dyDescent="0.25">
      <c r="A3" s="4"/>
      <c r="B3" s="42"/>
      <c r="C3" s="3" t="s">
        <v>640</v>
      </c>
      <c r="D3" s="43"/>
      <c r="E3" s="5"/>
      <c r="F3" s="44"/>
      <c r="G3" s="45"/>
      <c r="H3" s="45"/>
      <c r="I3" s="45"/>
      <c r="J3" s="46"/>
      <c r="K3" s="46"/>
      <c r="L3" s="46"/>
      <c r="M3" s="45"/>
      <c r="N3" s="47"/>
      <c r="O3" s="48"/>
      <c r="P3" s="47"/>
      <c r="Q3" s="45"/>
      <c r="R3" s="46"/>
      <c r="S3" s="45"/>
      <c r="T3" s="46"/>
      <c r="U3" s="45"/>
      <c r="V3" s="46"/>
      <c r="W3" s="45"/>
      <c r="X3" s="46"/>
      <c r="Y3" s="45"/>
      <c r="Z3" s="46"/>
      <c r="AA3" s="45"/>
      <c r="AB3" s="46"/>
      <c r="AC3" s="45"/>
      <c r="AD3" s="49"/>
      <c r="AE3" s="50"/>
      <c r="AF3" s="51"/>
      <c r="AG3" s="52"/>
    </row>
    <row r="4" spans="1:33" s="41" customFormat="1" ht="15.75" x14ac:dyDescent="0.25">
      <c r="A4" s="4"/>
      <c r="B4" s="42"/>
      <c r="C4" s="8" t="s">
        <v>4</v>
      </c>
      <c r="D4" s="43"/>
      <c r="E4" s="5"/>
      <c r="F4" s="44"/>
      <c r="G4" s="45"/>
      <c r="H4" s="45"/>
      <c r="I4" s="45"/>
      <c r="J4" s="46"/>
      <c r="K4" s="46"/>
      <c r="L4" s="46"/>
      <c r="M4" s="45"/>
      <c r="N4" s="47"/>
      <c r="O4" s="48"/>
      <c r="P4" s="47"/>
      <c r="Q4" s="45"/>
      <c r="R4" s="46"/>
      <c r="S4" s="45"/>
      <c r="T4" s="46"/>
      <c r="U4" s="45"/>
      <c r="V4" s="46"/>
      <c r="W4" s="45"/>
      <c r="X4" s="46"/>
      <c r="Y4" s="45"/>
      <c r="Z4" s="46"/>
      <c r="AA4" s="45"/>
      <c r="AB4" s="46"/>
      <c r="AC4" s="45"/>
      <c r="AD4" s="49"/>
      <c r="AE4" s="50"/>
      <c r="AF4" s="51"/>
      <c r="AG4" s="52"/>
    </row>
    <row r="5" spans="1:33" s="41" customFormat="1" ht="15.75" x14ac:dyDescent="0.25">
      <c r="A5" s="42"/>
      <c r="B5" s="42"/>
      <c r="C5" s="9" t="s">
        <v>6</v>
      </c>
      <c r="D5" s="53"/>
      <c r="E5" s="54"/>
      <c r="F5" s="44"/>
      <c r="G5" s="55"/>
      <c r="H5" s="55"/>
      <c r="I5" s="55"/>
      <c r="J5" s="56"/>
      <c r="K5" s="56"/>
      <c r="L5" s="56"/>
      <c r="M5" s="55"/>
      <c r="N5" s="57"/>
      <c r="O5" s="58"/>
      <c r="P5" s="57"/>
      <c r="Q5" s="55"/>
      <c r="R5" s="56"/>
      <c r="S5" s="55"/>
      <c r="T5" s="56"/>
      <c r="U5" s="55"/>
      <c r="V5" s="56"/>
      <c r="W5" s="55"/>
      <c r="X5" s="56"/>
      <c r="Y5" s="55"/>
      <c r="Z5" s="56"/>
      <c r="AA5" s="55"/>
      <c r="AB5" s="56"/>
      <c r="AC5" s="55"/>
      <c r="AD5" s="59"/>
      <c r="AE5" s="60"/>
      <c r="AF5" s="61"/>
      <c r="AG5" s="62"/>
    </row>
    <row r="6" spans="1:33" s="41" customFormat="1" ht="15.75" x14ac:dyDescent="0.25">
      <c r="A6" s="42"/>
      <c r="B6" s="42"/>
      <c r="C6" s="12" t="s">
        <v>8</v>
      </c>
      <c r="D6" s="53"/>
      <c r="E6" s="54"/>
      <c r="F6" s="44"/>
      <c r="G6" s="55"/>
      <c r="H6" s="55"/>
      <c r="I6" s="55"/>
      <c r="J6" s="56"/>
      <c r="K6" s="56"/>
      <c r="L6" s="56"/>
      <c r="M6" s="55"/>
      <c r="N6" s="57"/>
      <c r="O6" s="58"/>
      <c r="P6" s="57"/>
      <c r="Q6" s="55"/>
      <c r="R6" s="56"/>
      <c r="S6" s="55"/>
      <c r="T6" s="56"/>
      <c r="U6" s="55"/>
      <c r="V6" s="56"/>
      <c r="W6" s="55"/>
      <c r="X6" s="56"/>
      <c r="Y6" s="55"/>
      <c r="Z6" s="56"/>
      <c r="AA6" s="55"/>
      <c r="AB6" s="56"/>
      <c r="AC6" s="55"/>
      <c r="AD6" s="59"/>
      <c r="AE6" s="60"/>
      <c r="AF6" s="61"/>
      <c r="AG6" s="62"/>
    </row>
    <row r="7" spans="1:33" s="41" customFormat="1" ht="15.75" x14ac:dyDescent="0.25">
      <c r="A7" s="42"/>
      <c r="B7" s="42"/>
      <c r="C7" s="12" t="s">
        <v>10</v>
      </c>
      <c r="D7" s="53"/>
      <c r="E7" s="54"/>
      <c r="F7" s="44"/>
      <c r="G7" s="55"/>
      <c r="H7" s="55"/>
      <c r="I7" s="55"/>
      <c r="J7" s="56"/>
      <c r="K7" s="56"/>
      <c r="L7" s="56"/>
      <c r="M7" s="55"/>
      <c r="N7" s="57"/>
      <c r="O7" s="58"/>
      <c r="P7" s="57"/>
      <c r="Q7" s="55"/>
      <c r="R7" s="56"/>
      <c r="S7" s="55"/>
      <c r="T7" s="56"/>
      <c r="U7" s="55"/>
      <c r="V7" s="56"/>
      <c r="W7" s="55"/>
      <c r="X7" s="56"/>
      <c r="Y7" s="55"/>
      <c r="Z7" s="56"/>
      <c r="AA7" s="55"/>
      <c r="AB7" s="56"/>
      <c r="AC7" s="55"/>
      <c r="AD7" s="59"/>
      <c r="AE7" s="60"/>
      <c r="AF7" s="61"/>
      <c r="AG7" s="62"/>
    </row>
    <row r="8" spans="1:33" s="41" customFormat="1" ht="15.75" x14ac:dyDescent="0.25">
      <c r="A8" s="42"/>
      <c r="B8" s="42"/>
      <c r="C8" s="63"/>
      <c r="D8" s="53"/>
      <c r="E8" s="54"/>
      <c r="F8" s="44"/>
      <c r="G8" s="55"/>
      <c r="H8" s="55"/>
      <c r="I8" s="55"/>
      <c r="J8" s="56"/>
      <c r="K8" s="56"/>
      <c r="L8" s="56"/>
      <c r="M8" s="55"/>
      <c r="N8" s="57"/>
      <c r="O8" s="58"/>
      <c r="P8" s="57"/>
      <c r="Q8" s="55"/>
      <c r="R8" s="56"/>
      <c r="S8" s="55"/>
      <c r="T8" s="56"/>
      <c r="U8" s="55"/>
      <c r="V8" s="56"/>
      <c r="W8" s="55"/>
      <c r="X8" s="56"/>
      <c r="Y8" s="55"/>
      <c r="Z8" s="56"/>
      <c r="AA8" s="55"/>
      <c r="AB8" s="56"/>
      <c r="AC8" s="55"/>
      <c r="AD8" s="59"/>
      <c r="AE8" s="60"/>
      <c r="AF8" s="61"/>
      <c r="AG8" s="62"/>
    </row>
    <row r="9" spans="1:33" s="41" customFormat="1" ht="18" x14ac:dyDescent="0.25">
      <c r="A9" s="42"/>
      <c r="B9" s="66" t="s">
        <v>462</v>
      </c>
      <c r="C9" s="63"/>
      <c r="D9" s="53"/>
      <c r="E9" s="54"/>
      <c r="F9" s="44"/>
      <c r="G9" s="55"/>
      <c r="H9" s="55"/>
      <c r="I9" s="55"/>
      <c r="J9" s="56"/>
      <c r="K9" s="56"/>
      <c r="L9" s="56"/>
      <c r="M9" s="55"/>
      <c r="N9" s="57"/>
      <c r="O9" s="58"/>
      <c r="P9" s="57"/>
      <c r="Q9" s="55"/>
      <c r="R9" s="56"/>
      <c r="S9" s="55"/>
      <c r="T9" s="56"/>
      <c r="U9" s="55"/>
      <c r="V9" s="56"/>
      <c r="W9" s="55"/>
      <c r="X9" s="56"/>
      <c r="Y9" s="55"/>
      <c r="Z9" s="56"/>
      <c r="AA9" s="55"/>
      <c r="AB9" s="56"/>
      <c r="AC9" s="55"/>
      <c r="AD9" s="59"/>
      <c r="AE9" s="60"/>
      <c r="AF9" s="61"/>
      <c r="AG9" s="62"/>
    </row>
    <row r="13" spans="1:33" x14ac:dyDescent="0.25">
      <c r="A13" s="90"/>
      <c r="B13" s="90"/>
      <c r="C13" s="90"/>
      <c r="D13" s="90"/>
      <c r="E13" s="90"/>
      <c r="F13" s="90"/>
      <c r="G13" s="90"/>
      <c r="H13" s="133"/>
      <c r="I13" s="133"/>
      <c r="J13" s="140"/>
      <c r="K13" s="151"/>
      <c r="L13" s="151"/>
      <c r="M13" s="146"/>
      <c r="N13" s="90"/>
    </row>
    <row r="14" spans="1:33" ht="15.75" x14ac:dyDescent="0.25">
      <c r="A14" s="152" t="s">
        <v>30</v>
      </c>
      <c r="B14" s="153"/>
      <c r="C14" s="154"/>
      <c r="D14" s="154"/>
      <c r="E14" s="211" t="s">
        <v>630</v>
      </c>
      <c r="F14" s="211"/>
      <c r="G14" s="211"/>
      <c r="H14" s="212" t="s">
        <v>631</v>
      </c>
      <c r="I14" s="212"/>
      <c r="J14" s="212"/>
      <c r="K14" s="213" t="s">
        <v>16</v>
      </c>
      <c r="L14" s="213"/>
      <c r="M14" s="213"/>
      <c r="N14" s="90"/>
    </row>
    <row r="15" spans="1:33" ht="24" x14ac:dyDescent="0.25">
      <c r="A15" s="155" t="s">
        <v>632</v>
      </c>
      <c r="B15" s="155"/>
      <c r="C15" s="155" t="s">
        <v>453</v>
      </c>
      <c r="D15" s="156" t="s">
        <v>31</v>
      </c>
      <c r="E15" s="157" t="s">
        <v>32</v>
      </c>
      <c r="F15" s="158" t="s">
        <v>633</v>
      </c>
      <c r="G15" s="159" t="s">
        <v>634</v>
      </c>
      <c r="H15" s="160" t="s">
        <v>32</v>
      </c>
      <c r="I15" s="161" t="s">
        <v>635</v>
      </c>
      <c r="J15" s="162" t="s">
        <v>634</v>
      </c>
      <c r="K15" s="163" t="s">
        <v>32</v>
      </c>
      <c r="L15" s="164" t="s">
        <v>635</v>
      </c>
      <c r="M15" s="165" t="s">
        <v>636</v>
      </c>
      <c r="N15" s="90"/>
    </row>
    <row r="16" spans="1:33" x14ac:dyDescent="0.25">
      <c r="A16" s="166"/>
      <c r="B16" s="166"/>
      <c r="C16" s="167"/>
      <c r="D16" s="167"/>
      <c r="E16" s="167"/>
      <c r="F16" s="168"/>
      <c r="G16" s="169"/>
      <c r="H16" s="170"/>
      <c r="I16" s="170"/>
      <c r="J16" s="171"/>
      <c r="K16" s="172"/>
      <c r="L16" s="172"/>
      <c r="M16" s="173"/>
      <c r="N16" s="90"/>
    </row>
    <row r="17" spans="1:14" x14ac:dyDescent="0.25">
      <c r="A17" s="126"/>
      <c r="B17" s="127" t="s">
        <v>33</v>
      </c>
      <c r="C17" s="128" t="s">
        <v>41</v>
      </c>
      <c r="D17" s="126"/>
      <c r="E17" s="126"/>
      <c r="F17" s="129"/>
      <c r="G17" s="130"/>
      <c r="H17" s="174"/>
      <c r="I17" s="137"/>
      <c r="J17" s="141"/>
      <c r="K17" s="175"/>
      <c r="L17" s="176"/>
      <c r="M17" s="150"/>
      <c r="N17" s="90"/>
    </row>
    <row r="18" spans="1:14" ht="30" x14ac:dyDescent="0.25">
      <c r="A18" s="87" t="s">
        <v>33</v>
      </c>
      <c r="B18" s="87" t="s">
        <v>42</v>
      </c>
      <c r="C18" s="89" t="s">
        <v>43</v>
      </c>
      <c r="D18" s="88" t="s">
        <v>44</v>
      </c>
      <c r="E18" s="119">
        <v>1.5</v>
      </c>
      <c r="F18" s="120">
        <v>40.770000000000003</v>
      </c>
      <c r="G18" s="119">
        <f t="shared" ref="G18:G63" si="0">ROUND(ROUND(F18,1)*ROUND(E18,1),1)</f>
        <v>61.2</v>
      </c>
      <c r="H18" s="131"/>
      <c r="I18" s="132">
        <v>40.770000000000003</v>
      </c>
      <c r="J18" s="140">
        <f>H18*I18</f>
        <v>0</v>
      </c>
      <c r="K18" s="144">
        <f>E18+H18</f>
        <v>1.5</v>
      </c>
      <c r="L18" s="145">
        <f>I18</f>
        <v>40.770000000000003</v>
      </c>
      <c r="M18" s="146">
        <f>K18*L18</f>
        <v>61.155000000000001</v>
      </c>
      <c r="N18" s="90"/>
    </row>
    <row r="19" spans="1:14" ht="30" x14ac:dyDescent="0.25">
      <c r="A19" s="87" t="s">
        <v>34</v>
      </c>
      <c r="B19" s="87" t="s">
        <v>45</v>
      </c>
      <c r="C19" s="89" t="s">
        <v>46</v>
      </c>
      <c r="D19" s="88" t="s">
        <v>44</v>
      </c>
      <c r="E19" s="119">
        <v>1.4</v>
      </c>
      <c r="F19" s="120">
        <v>46.03</v>
      </c>
      <c r="G19" s="119">
        <f t="shared" si="0"/>
        <v>64.400000000000006</v>
      </c>
      <c r="H19" s="131"/>
      <c r="I19" s="132">
        <v>46.03</v>
      </c>
      <c r="J19" s="140">
        <f t="shared" ref="J19:J82" si="1">H19*I19</f>
        <v>0</v>
      </c>
      <c r="K19" s="144">
        <f t="shared" ref="K19:K82" si="2">E19+H19</f>
        <v>1.4</v>
      </c>
      <c r="L19" s="145">
        <f t="shared" ref="L19:L82" si="3">I19</f>
        <v>46.03</v>
      </c>
      <c r="M19" s="146">
        <f t="shared" ref="M19:M82" si="4">K19*L19</f>
        <v>64.441999999999993</v>
      </c>
      <c r="N19" s="90"/>
    </row>
    <row r="20" spans="1:14" ht="30" x14ac:dyDescent="0.25">
      <c r="A20" s="87" t="s">
        <v>35</v>
      </c>
      <c r="B20" s="87" t="s">
        <v>47</v>
      </c>
      <c r="C20" s="89" t="s">
        <v>48</v>
      </c>
      <c r="D20" s="88" t="s">
        <v>44</v>
      </c>
      <c r="E20" s="119">
        <v>3</v>
      </c>
      <c r="F20" s="120">
        <v>26.3</v>
      </c>
      <c r="G20" s="119">
        <f t="shared" si="0"/>
        <v>78.900000000000006</v>
      </c>
      <c r="H20" s="131"/>
      <c r="I20" s="132">
        <v>26.3</v>
      </c>
      <c r="J20" s="140">
        <f t="shared" si="1"/>
        <v>0</v>
      </c>
      <c r="K20" s="144">
        <f t="shared" si="2"/>
        <v>3</v>
      </c>
      <c r="L20" s="145">
        <f t="shared" si="3"/>
        <v>26.3</v>
      </c>
      <c r="M20" s="146">
        <f t="shared" si="4"/>
        <v>78.900000000000006</v>
      </c>
      <c r="N20" s="90"/>
    </row>
    <row r="21" spans="1:14" ht="30" x14ac:dyDescent="0.25">
      <c r="A21" s="87" t="s">
        <v>36</v>
      </c>
      <c r="B21" s="87" t="s">
        <v>49</v>
      </c>
      <c r="C21" s="89" t="s">
        <v>50</v>
      </c>
      <c r="D21" s="88" t="s">
        <v>44</v>
      </c>
      <c r="E21" s="119">
        <v>734.8</v>
      </c>
      <c r="F21" s="120">
        <v>23.67</v>
      </c>
      <c r="G21" s="119">
        <f t="shared" si="0"/>
        <v>17414.8</v>
      </c>
      <c r="H21" s="131"/>
      <c r="I21" s="132">
        <v>23.67</v>
      </c>
      <c r="J21" s="140">
        <f t="shared" si="1"/>
        <v>0</v>
      </c>
      <c r="K21" s="144">
        <f t="shared" si="2"/>
        <v>734.8</v>
      </c>
      <c r="L21" s="145">
        <f t="shared" si="3"/>
        <v>23.67</v>
      </c>
      <c r="M21" s="146">
        <f t="shared" si="4"/>
        <v>17392.716</v>
      </c>
      <c r="N21" s="90"/>
    </row>
    <row r="22" spans="1:14" ht="30" x14ac:dyDescent="0.25">
      <c r="A22" s="87" t="s">
        <v>37</v>
      </c>
      <c r="B22" s="87" t="s">
        <v>51</v>
      </c>
      <c r="C22" s="89" t="s">
        <v>52</v>
      </c>
      <c r="D22" s="88" t="s">
        <v>44</v>
      </c>
      <c r="E22" s="119">
        <v>879.3</v>
      </c>
      <c r="F22" s="120">
        <v>40.770000000000003</v>
      </c>
      <c r="G22" s="119">
        <f t="shared" si="0"/>
        <v>35875.4</v>
      </c>
      <c r="H22" s="131"/>
      <c r="I22" s="132">
        <v>40.770000000000003</v>
      </c>
      <c r="J22" s="140">
        <f t="shared" si="1"/>
        <v>0</v>
      </c>
      <c r="K22" s="144">
        <f t="shared" si="2"/>
        <v>879.3</v>
      </c>
      <c r="L22" s="145">
        <f t="shared" si="3"/>
        <v>40.770000000000003</v>
      </c>
      <c r="M22" s="146">
        <f t="shared" si="4"/>
        <v>35849.061000000002</v>
      </c>
      <c r="N22" s="90"/>
    </row>
    <row r="23" spans="1:14" ht="30" x14ac:dyDescent="0.25">
      <c r="A23" s="87" t="s">
        <v>38</v>
      </c>
      <c r="B23" s="87" t="s">
        <v>53</v>
      </c>
      <c r="C23" s="89" t="s">
        <v>54</v>
      </c>
      <c r="D23" s="88" t="s">
        <v>44</v>
      </c>
      <c r="E23" s="119">
        <v>879.3</v>
      </c>
      <c r="F23" s="120">
        <v>77.599999999999994</v>
      </c>
      <c r="G23" s="119">
        <f t="shared" si="0"/>
        <v>68233.7</v>
      </c>
      <c r="H23" s="131"/>
      <c r="I23" s="132">
        <v>77.599999999999994</v>
      </c>
      <c r="J23" s="140">
        <f t="shared" si="1"/>
        <v>0</v>
      </c>
      <c r="K23" s="144">
        <f t="shared" si="2"/>
        <v>879.3</v>
      </c>
      <c r="L23" s="145">
        <f t="shared" si="3"/>
        <v>77.599999999999994</v>
      </c>
      <c r="M23" s="146">
        <f t="shared" si="4"/>
        <v>68233.679999999993</v>
      </c>
      <c r="N23" s="90"/>
    </row>
    <row r="24" spans="1:14" ht="30" x14ac:dyDescent="0.25">
      <c r="A24" s="87" t="s">
        <v>55</v>
      </c>
      <c r="B24" s="87" t="s">
        <v>56</v>
      </c>
      <c r="C24" s="89" t="s">
        <v>57</v>
      </c>
      <c r="D24" s="88" t="s">
        <v>44</v>
      </c>
      <c r="E24" s="119">
        <v>192.4</v>
      </c>
      <c r="F24" s="120">
        <v>55.24</v>
      </c>
      <c r="G24" s="119">
        <f t="shared" si="0"/>
        <v>10620.5</v>
      </c>
      <c r="H24" s="131"/>
      <c r="I24" s="132">
        <v>55.24</v>
      </c>
      <c r="J24" s="140">
        <f t="shared" si="1"/>
        <v>0</v>
      </c>
      <c r="K24" s="144">
        <f t="shared" si="2"/>
        <v>192.4</v>
      </c>
      <c r="L24" s="145">
        <f t="shared" si="3"/>
        <v>55.24</v>
      </c>
      <c r="M24" s="146">
        <f t="shared" si="4"/>
        <v>10628.176000000001</v>
      </c>
      <c r="N24" s="90"/>
    </row>
    <row r="25" spans="1:14" ht="30" x14ac:dyDescent="0.25">
      <c r="A25" s="87" t="s">
        <v>58</v>
      </c>
      <c r="B25" s="87" t="s">
        <v>59</v>
      </c>
      <c r="C25" s="89" t="s">
        <v>60</v>
      </c>
      <c r="D25" s="88" t="s">
        <v>44</v>
      </c>
      <c r="E25" s="119">
        <v>1245.7</v>
      </c>
      <c r="F25" s="120">
        <v>55.24</v>
      </c>
      <c r="G25" s="119">
        <f t="shared" si="0"/>
        <v>68762.600000000006</v>
      </c>
      <c r="H25" s="131"/>
      <c r="I25" s="132">
        <v>55.24</v>
      </c>
      <c r="J25" s="140">
        <f t="shared" si="1"/>
        <v>0</v>
      </c>
      <c r="K25" s="144">
        <f t="shared" si="2"/>
        <v>1245.7</v>
      </c>
      <c r="L25" s="145">
        <f t="shared" si="3"/>
        <v>55.24</v>
      </c>
      <c r="M25" s="146">
        <f t="shared" si="4"/>
        <v>68812.468000000008</v>
      </c>
      <c r="N25" s="90"/>
    </row>
    <row r="26" spans="1:14" x14ac:dyDescent="0.25">
      <c r="A26" s="87" t="s">
        <v>39</v>
      </c>
      <c r="B26" s="87" t="s">
        <v>61</v>
      </c>
      <c r="C26" s="89" t="s">
        <v>62</v>
      </c>
      <c r="D26" s="88" t="s">
        <v>63</v>
      </c>
      <c r="E26" s="119">
        <v>4</v>
      </c>
      <c r="F26" s="120">
        <v>97.33</v>
      </c>
      <c r="G26" s="119">
        <f t="shared" si="0"/>
        <v>389.2</v>
      </c>
      <c r="H26" s="131"/>
      <c r="I26" s="132">
        <v>97.33</v>
      </c>
      <c r="J26" s="140">
        <f t="shared" si="1"/>
        <v>0</v>
      </c>
      <c r="K26" s="144">
        <f t="shared" si="2"/>
        <v>4</v>
      </c>
      <c r="L26" s="145">
        <f t="shared" si="3"/>
        <v>97.33</v>
      </c>
      <c r="M26" s="146">
        <f t="shared" si="4"/>
        <v>389.32</v>
      </c>
      <c r="N26" s="90"/>
    </row>
    <row r="27" spans="1:14" x14ac:dyDescent="0.25">
      <c r="A27" s="87" t="s">
        <v>40</v>
      </c>
      <c r="B27" s="87" t="s">
        <v>64</v>
      </c>
      <c r="C27" s="89" t="s">
        <v>65</v>
      </c>
      <c r="D27" s="88" t="s">
        <v>63</v>
      </c>
      <c r="E27" s="119">
        <v>4</v>
      </c>
      <c r="F27" s="120">
        <v>67.08</v>
      </c>
      <c r="G27" s="119">
        <f t="shared" si="0"/>
        <v>268.39999999999998</v>
      </c>
      <c r="H27" s="131"/>
      <c r="I27" s="132">
        <v>67.08</v>
      </c>
      <c r="J27" s="140">
        <f t="shared" si="1"/>
        <v>0</v>
      </c>
      <c r="K27" s="144">
        <f t="shared" si="2"/>
        <v>4</v>
      </c>
      <c r="L27" s="145">
        <f t="shared" si="3"/>
        <v>67.08</v>
      </c>
      <c r="M27" s="146">
        <f t="shared" si="4"/>
        <v>268.32</v>
      </c>
      <c r="N27" s="90"/>
    </row>
    <row r="28" spans="1:14" ht="30" x14ac:dyDescent="0.25">
      <c r="A28" s="87" t="s">
        <v>66</v>
      </c>
      <c r="B28" s="87" t="s">
        <v>67</v>
      </c>
      <c r="C28" s="89" t="s">
        <v>68</v>
      </c>
      <c r="D28" s="88" t="s">
        <v>69</v>
      </c>
      <c r="E28" s="119">
        <v>90</v>
      </c>
      <c r="F28" s="120">
        <v>63.13</v>
      </c>
      <c r="G28" s="119">
        <f t="shared" si="0"/>
        <v>5679</v>
      </c>
      <c r="H28" s="131"/>
      <c r="I28" s="132">
        <v>63.13</v>
      </c>
      <c r="J28" s="140">
        <f t="shared" si="1"/>
        <v>0</v>
      </c>
      <c r="K28" s="144">
        <f t="shared" si="2"/>
        <v>90</v>
      </c>
      <c r="L28" s="145">
        <f t="shared" si="3"/>
        <v>63.13</v>
      </c>
      <c r="M28" s="146">
        <f t="shared" si="4"/>
        <v>5681.7</v>
      </c>
      <c r="N28" s="90"/>
    </row>
    <row r="29" spans="1:14" ht="30" x14ac:dyDescent="0.25">
      <c r="A29" s="87" t="s">
        <v>70</v>
      </c>
      <c r="B29" s="87" t="s">
        <v>71</v>
      </c>
      <c r="C29" s="89" t="s">
        <v>72</v>
      </c>
      <c r="D29" s="88" t="s">
        <v>73</v>
      </c>
      <c r="E29" s="119">
        <v>90</v>
      </c>
      <c r="F29" s="120">
        <v>195.97</v>
      </c>
      <c r="G29" s="119">
        <f t="shared" si="0"/>
        <v>17640</v>
      </c>
      <c r="H29" s="131"/>
      <c r="I29" s="132">
        <v>195.97</v>
      </c>
      <c r="J29" s="140">
        <f t="shared" si="1"/>
        <v>0</v>
      </c>
      <c r="K29" s="144">
        <f t="shared" si="2"/>
        <v>90</v>
      </c>
      <c r="L29" s="145">
        <f t="shared" si="3"/>
        <v>195.97</v>
      </c>
      <c r="M29" s="146">
        <f t="shared" si="4"/>
        <v>17637.3</v>
      </c>
      <c r="N29" s="90"/>
    </row>
    <row r="30" spans="1:14" ht="30" x14ac:dyDescent="0.25">
      <c r="A30" s="87" t="s">
        <v>74</v>
      </c>
      <c r="B30" s="87" t="s">
        <v>75</v>
      </c>
      <c r="C30" s="89" t="s">
        <v>76</v>
      </c>
      <c r="D30" s="88" t="s">
        <v>63</v>
      </c>
      <c r="E30" s="119">
        <v>7.7</v>
      </c>
      <c r="F30" s="120">
        <v>147.30000000000001</v>
      </c>
      <c r="G30" s="119">
        <f t="shared" si="0"/>
        <v>1134.2</v>
      </c>
      <c r="H30" s="131"/>
      <c r="I30" s="132">
        <v>147.30000000000001</v>
      </c>
      <c r="J30" s="140">
        <f t="shared" si="1"/>
        <v>0</v>
      </c>
      <c r="K30" s="144">
        <f t="shared" si="2"/>
        <v>7.7</v>
      </c>
      <c r="L30" s="145">
        <f t="shared" si="3"/>
        <v>147.30000000000001</v>
      </c>
      <c r="M30" s="146">
        <f t="shared" si="4"/>
        <v>1134.21</v>
      </c>
      <c r="N30" s="90"/>
    </row>
    <row r="31" spans="1:14" ht="30" x14ac:dyDescent="0.25">
      <c r="A31" s="87" t="s">
        <v>77</v>
      </c>
      <c r="B31" s="87" t="s">
        <v>78</v>
      </c>
      <c r="C31" s="89" t="s">
        <v>79</v>
      </c>
      <c r="D31" s="88" t="s">
        <v>80</v>
      </c>
      <c r="E31" s="119">
        <v>103</v>
      </c>
      <c r="F31" s="120">
        <v>257.77999999999997</v>
      </c>
      <c r="G31" s="119">
        <f t="shared" si="0"/>
        <v>26553.4</v>
      </c>
      <c r="H31" s="131"/>
      <c r="I31" s="132">
        <v>257.77999999999997</v>
      </c>
      <c r="J31" s="140">
        <f t="shared" si="1"/>
        <v>0</v>
      </c>
      <c r="K31" s="144">
        <f t="shared" si="2"/>
        <v>103</v>
      </c>
      <c r="L31" s="145">
        <f t="shared" si="3"/>
        <v>257.77999999999997</v>
      </c>
      <c r="M31" s="146">
        <f t="shared" si="4"/>
        <v>26551.339999999997</v>
      </c>
      <c r="N31" s="90"/>
    </row>
    <row r="32" spans="1:14" ht="30" x14ac:dyDescent="0.25">
      <c r="A32" s="87" t="s">
        <v>81</v>
      </c>
      <c r="B32" s="87" t="s">
        <v>82</v>
      </c>
      <c r="C32" s="89" t="s">
        <v>83</v>
      </c>
      <c r="D32" s="88" t="s">
        <v>80</v>
      </c>
      <c r="E32" s="119">
        <v>85.8</v>
      </c>
      <c r="F32" s="120">
        <v>38.14</v>
      </c>
      <c r="G32" s="119">
        <f t="shared" si="0"/>
        <v>3269</v>
      </c>
      <c r="H32" s="131"/>
      <c r="I32" s="132">
        <v>38.14</v>
      </c>
      <c r="J32" s="140">
        <f t="shared" si="1"/>
        <v>0</v>
      </c>
      <c r="K32" s="144">
        <f t="shared" si="2"/>
        <v>85.8</v>
      </c>
      <c r="L32" s="145">
        <f t="shared" si="3"/>
        <v>38.14</v>
      </c>
      <c r="M32" s="146">
        <f t="shared" si="4"/>
        <v>3272.4119999999998</v>
      </c>
      <c r="N32" s="90"/>
    </row>
    <row r="33" spans="1:14" ht="30" x14ac:dyDescent="0.25">
      <c r="A33" s="87" t="s">
        <v>84</v>
      </c>
      <c r="B33" s="87" t="s">
        <v>85</v>
      </c>
      <c r="C33" s="89" t="s">
        <v>86</v>
      </c>
      <c r="D33" s="88" t="s">
        <v>80</v>
      </c>
      <c r="E33" s="119">
        <v>1967.3</v>
      </c>
      <c r="F33" s="120">
        <v>257.77999999999997</v>
      </c>
      <c r="G33" s="119">
        <f t="shared" si="0"/>
        <v>507169.9</v>
      </c>
      <c r="H33" s="131"/>
      <c r="I33" s="132">
        <v>257.77999999999997</v>
      </c>
      <c r="J33" s="140">
        <f t="shared" si="1"/>
        <v>0</v>
      </c>
      <c r="K33" s="144">
        <f t="shared" si="2"/>
        <v>1967.3</v>
      </c>
      <c r="L33" s="145">
        <f t="shared" si="3"/>
        <v>257.77999999999997</v>
      </c>
      <c r="M33" s="146">
        <f t="shared" si="4"/>
        <v>507130.59399999992</v>
      </c>
      <c r="N33" s="90"/>
    </row>
    <row r="34" spans="1:14" ht="30" x14ac:dyDescent="0.25">
      <c r="A34" s="87" t="s">
        <v>87</v>
      </c>
      <c r="B34" s="87" t="s">
        <v>88</v>
      </c>
      <c r="C34" s="89" t="s">
        <v>89</v>
      </c>
      <c r="D34" s="88" t="s">
        <v>80</v>
      </c>
      <c r="E34" s="119">
        <v>1967.3</v>
      </c>
      <c r="F34" s="120">
        <v>13.15</v>
      </c>
      <c r="G34" s="119">
        <f t="shared" si="0"/>
        <v>25968.400000000001</v>
      </c>
      <c r="H34" s="131"/>
      <c r="I34" s="132">
        <v>13.15</v>
      </c>
      <c r="J34" s="140">
        <f t="shared" si="1"/>
        <v>0</v>
      </c>
      <c r="K34" s="144">
        <f t="shared" si="2"/>
        <v>1967.3</v>
      </c>
      <c r="L34" s="145">
        <f t="shared" si="3"/>
        <v>13.15</v>
      </c>
      <c r="M34" s="146">
        <f t="shared" si="4"/>
        <v>25869.994999999999</v>
      </c>
      <c r="N34" s="90"/>
    </row>
    <row r="35" spans="1:14" ht="30" x14ac:dyDescent="0.25">
      <c r="A35" s="87" t="s">
        <v>90</v>
      </c>
      <c r="B35" s="87" t="s">
        <v>91</v>
      </c>
      <c r="C35" s="89" t="s">
        <v>92</v>
      </c>
      <c r="D35" s="88" t="s">
        <v>80</v>
      </c>
      <c r="E35" s="119">
        <v>27.7</v>
      </c>
      <c r="F35" s="120">
        <v>615.52</v>
      </c>
      <c r="G35" s="119">
        <f t="shared" si="0"/>
        <v>17049.400000000001</v>
      </c>
      <c r="H35" s="131"/>
      <c r="I35" s="132">
        <v>615.52</v>
      </c>
      <c r="J35" s="140">
        <f t="shared" si="1"/>
        <v>0</v>
      </c>
      <c r="K35" s="144">
        <f t="shared" si="2"/>
        <v>27.7</v>
      </c>
      <c r="L35" s="145">
        <f t="shared" si="3"/>
        <v>615.52</v>
      </c>
      <c r="M35" s="146">
        <f t="shared" si="4"/>
        <v>17049.903999999999</v>
      </c>
      <c r="N35" s="90"/>
    </row>
    <row r="36" spans="1:14" ht="30" x14ac:dyDescent="0.25">
      <c r="A36" s="87" t="s">
        <v>93</v>
      </c>
      <c r="B36" s="87" t="s">
        <v>94</v>
      </c>
      <c r="C36" s="89" t="s">
        <v>95</v>
      </c>
      <c r="D36" s="88" t="s">
        <v>80</v>
      </c>
      <c r="E36" s="119">
        <v>267.5</v>
      </c>
      <c r="F36" s="120">
        <v>315.64999999999998</v>
      </c>
      <c r="G36" s="119">
        <f t="shared" si="0"/>
        <v>84449.8</v>
      </c>
      <c r="H36" s="131"/>
      <c r="I36" s="132">
        <v>315.64999999999998</v>
      </c>
      <c r="J36" s="140">
        <f t="shared" si="1"/>
        <v>0</v>
      </c>
      <c r="K36" s="144">
        <f t="shared" si="2"/>
        <v>267.5</v>
      </c>
      <c r="L36" s="145">
        <f t="shared" si="3"/>
        <v>315.64999999999998</v>
      </c>
      <c r="M36" s="146">
        <f t="shared" si="4"/>
        <v>84436.375</v>
      </c>
      <c r="N36" s="90"/>
    </row>
    <row r="37" spans="1:14" ht="30" x14ac:dyDescent="0.25">
      <c r="A37" s="87" t="s">
        <v>96</v>
      </c>
      <c r="B37" s="87" t="s">
        <v>97</v>
      </c>
      <c r="C37" s="89" t="s">
        <v>98</v>
      </c>
      <c r="D37" s="88" t="s">
        <v>80</v>
      </c>
      <c r="E37" s="119">
        <v>295.2</v>
      </c>
      <c r="F37" s="120">
        <v>15.78</v>
      </c>
      <c r="G37" s="119">
        <f t="shared" si="0"/>
        <v>4664.2</v>
      </c>
      <c r="H37" s="131"/>
      <c r="I37" s="132">
        <v>15.78</v>
      </c>
      <c r="J37" s="140">
        <f t="shared" si="1"/>
        <v>0</v>
      </c>
      <c r="K37" s="144">
        <f t="shared" si="2"/>
        <v>295.2</v>
      </c>
      <c r="L37" s="145">
        <f t="shared" si="3"/>
        <v>15.78</v>
      </c>
      <c r="M37" s="146">
        <f t="shared" si="4"/>
        <v>4658.2559999999994</v>
      </c>
      <c r="N37" s="90"/>
    </row>
    <row r="38" spans="1:14" ht="30" x14ac:dyDescent="0.25">
      <c r="A38" s="87" t="s">
        <v>99</v>
      </c>
      <c r="B38" s="87" t="s">
        <v>100</v>
      </c>
      <c r="C38" s="89" t="s">
        <v>101</v>
      </c>
      <c r="D38" s="88" t="s">
        <v>44</v>
      </c>
      <c r="E38" s="119">
        <v>4596.6000000000004</v>
      </c>
      <c r="F38" s="120">
        <v>99.96</v>
      </c>
      <c r="G38" s="119">
        <f t="shared" si="0"/>
        <v>459660</v>
      </c>
      <c r="H38" s="131"/>
      <c r="I38" s="132">
        <v>99.96</v>
      </c>
      <c r="J38" s="140">
        <f t="shared" si="1"/>
        <v>0</v>
      </c>
      <c r="K38" s="144">
        <f t="shared" si="2"/>
        <v>4596.6000000000004</v>
      </c>
      <c r="L38" s="145">
        <f t="shared" si="3"/>
        <v>99.96</v>
      </c>
      <c r="M38" s="146">
        <f t="shared" si="4"/>
        <v>459476.136</v>
      </c>
      <c r="N38" s="90"/>
    </row>
    <row r="39" spans="1:14" ht="30" x14ac:dyDescent="0.25">
      <c r="A39" s="87" t="s">
        <v>102</v>
      </c>
      <c r="B39" s="87" t="s">
        <v>103</v>
      </c>
      <c r="C39" s="89" t="s">
        <v>104</v>
      </c>
      <c r="D39" s="88" t="s">
        <v>44</v>
      </c>
      <c r="E39" s="119">
        <v>4595.6000000000004</v>
      </c>
      <c r="F39" s="120">
        <v>149.94</v>
      </c>
      <c r="G39" s="119">
        <f t="shared" si="0"/>
        <v>688880.4</v>
      </c>
      <c r="H39" s="131"/>
      <c r="I39" s="132">
        <v>149.94</v>
      </c>
      <c r="J39" s="140">
        <f t="shared" si="1"/>
        <v>0</v>
      </c>
      <c r="K39" s="144">
        <f t="shared" si="2"/>
        <v>4595.6000000000004</v>
      </c>
      <c r="L39" s="145">
        <f t="shared" si="3"/>
        <v>149.94</v>
      </c>
      <c r="M39" s="146">
        <f t="shared" si="4"/>
        <v>689064.26400000008</v>
      </c>
      <c r="N39" s="90"/>
    </row>
    <row r="40" spans="1:14" ht="30" x14ac:dyDescent="0.25">
      <c r="A40" s="87" t="s">
        <v>105</v>
      </c>
      <c r="B40" s="87" t="s">
        <v>106</v>
      </c>
      <c r="C40" s="89" t="s">
        <v>107</v>
      </c>
      <c r="D40" s="88" t="s">
        <v>80</v>
      </c>
      <c r="E40" s="119">
        <v>2262.4</v>
      </c>
      <c r="F40" s="120">
        <v>13.15</v>
      </c>
      <c r="G40" s="119">
        <f t="shared" si="0"/>
        <v>29863.7</v>
      </c>
      <c r="H40" s="131"/>
      <c r="I40" s="132">
        <v>13.15</v>
      </c>
      <c r="J40" s="140">
        <f t="shared" si="1"/>
        <v>0</v>
      </c>
      <c r="K40" s="144">
        <f t="shared" si="2"/>
        <v>2262.4</v>
      </c>
      <c r="L40" s="145">
        <f t="shared" si="3"/>
        <v>13.15</v>
      </c>
      <c r="M40" s="146">
        <f t="shared" si="4"/>
        <v>29750.560000000001</v>
      </c>
      <c r="N40" s="90"/>
    </row>
    <row r="41" spans="1:14" ht="30" x14ac:dyDescent="0.25">
      <c r="A41" s="87" t="s">
        <v>108</v>
      </c>
      <c r="B41" s="87" t="s">
        <v>109</v>
      </c>
      <c r="C41" s="89" t="s">
        <v>110</v>
      </c>
      <c r="D41" s="88" t="s">
        <v>80</v>
      </c>
      <c r="E41" s="119">
        <v>434.6</v>
      </c>
      <c r="F41" s="120">
        <v>44.72</v>
      </c>
      <c r="G41" s="119">
        <f t="shared" si="0"/>
        <v>19426.599999999999</v>
      </c>
      <c r="H41" s="131"/>
      <c r="I41" s="132">
        <v>44.72</v>
      </c>
      <c r="J41" s="140">
        <f t="shared" si="1"/>
        <v>0</v>
      </c>
      <c r="K41" s="144">
        <f t="shared" si="2"/>
        <v>434.6</v>
      </c>
      <c r="L41" s="145">
        <f t="shared" si="3"/>
        <v>44.72</v>
      </c>
      <c r="M41" s="146">
        <f t="shared" si="4"/>
        <v>19435.312000000002</v>
      </c>
      <c r="N41" s="90"/>
    </row>
    <row r="42" spans="1:14" ht="30" x14ac:dyDescent="0.25">
      <c r="A42" s="87" t="s">
        <v>111</v>
      </c>
      <c r="B42" s="87" t="s">
        <v>109</v>
      </c>
      <c r="C42" s="89" t="s">
        <v>110</v>
      </c>
      <c r="D42" s="88" t="s">
        <v>80</v>
      </c>
      <c r="E42" s="119">
        <v>1728</v>
      </c>
      <c r="F42" s="120">
        <v>44.72</v>
      </c>
      <c r="G42" s="119">
        <f t="shared" si="0"/>
        <v>77241.600000000006</v>
      </c>
      <c r="H42" s="131"/>
      <c r="I42" s="132">
        <v>44.72</v>
      </c>
      <c r="J42" s="140">
        <f t="shared" si="1"/>
        <v>0</v>
      </c>
      <c r="K42" s="144">
        <f t="shared" si="2"/>
        <v>1728</v>
      </c>
      <c r="L42" s="145">
        <f t="shared" si="3"/>
        <v>44.72</v>
      </c>
      <c r="M42" s="146">
        <f t="shared" si="4"/>
        <v>77276.160000000003</v>
      </c>
      <c r="N42" s="90"/>
    </row>
    <row r="43" spans="1:14" x14ac:dyDescent="0.25">
      <c r="A43" s="87" t="s">
        <v>112</v>
      </c>
      <c r="B43" s="87" t="s">
        <v>113</v>
      </c>
      <c r="C43" s="89" t="s">
        <v>114</v>
      </c>
      <c r="D43" s="88" t="s">
        <v>80</v>
      </c>
      <c r="E43" s="119">
        <v>2690.7</v>
      </c>
      <c r="F43" s="120">
        <v>11.84</v>
      </c>
      <c r="G43" s="119">
        <f t="shared" si="0"/>
        <v>31750.3</v>
      </c>
      <c r="H43" s="131"/>
      <c r="I43" s="132">
        <v>11.84</v>
      </c>
      <c r="J43" s="140">
        <f t="shared" si="1"/>
        <v>0</v>
      </c>
      <c r="K43" s="144">
        <f t="shared" si="2"/>
        <v>2690.7</v>
      </c>
      <c r="L43" s="145">
        <f t="shared" si="3"/>
        <v>11.84</v>
      </c>
      <c r="M43" s="146">
        <f t="shared" si="4"/>
        <v>31857.887999999999</v>
      </c>
      <c r="N43" s="90"/>
    </row>
    <row r="44" spans="1:14" x14ac:dyDescent="0.25">
      <c r="A44" s="87" t="s">
        <v>115</v>
      </c>
      <c r="B44" s="87" t="s">
        <v>113</v>
      </c>
      <c r="C44" s="89" t="s">
        <v>114</v>
      </c>
      <c r="D44" s="88" t="s">
        <v>80</v>
      </c>
      <c r="E44" s="119">
        <v>2256.1</v>
      </c>
      <c r="F44" s="120">
        <v>11.84</v>
      </c>
      <c r="G44" s="119">
        <f t="shared" si="0"/>
        <v>26622</v>
      </c>
      <c r="H44" s="131"/>
      <c r="I44" s="132">
        <v>11.84</v>
      </c>
      <c r="J44" s="140">
        <f t="shared" si="1"/>
        <v>0</v>
      </c>
      <c r="K44" s="144">
        <f t="shared" si="2"/>
        <v>2256.1</v>
      </c>
      <c r="L44" s="145">
        <f t="shared" si="3"/>
        <v>11.84</v>
      </c>
      <c r="M44" s="146">
        <f t="shared" si="4"/>
        <v>26712.223999999998</v>
      </c>
      <c r="N44" s="90"/>
    </row>
    <row r="45" spans="1:14" ht="30" x14ac:dyDescent="0.25">
      <c r="A45" s="87" t="s">
        <v>116</v>
      </c>
      <c r="B45" s="87" t="s">
        <v>117</v>
      </c>
      <c r="C45" s="89" t="s">
        <v>118</v>
      </c>
      <c r="D45" s="88" t="s">
        <v>119</v>
      </c>
      <c r="E45" s="119">
        <v>3456</v>
      </c>
      <c r="F45" s="120">
        <v>116</v>
      </c>
      <c r="G45" s="119">
        <f t="shared" si="0"/>
        <v>400896</v>
      </c>
      <c r="H45" s="131"/>
      <c r="I45" s="132">
        <v>116</v>
      </c>
      <c r="J45" s="140">
        <f t="shared" si="1"/>
        <v>0</v>
      </c>
      <c r="K45" s="144">
        <f t="shared" si="2"/>
        <v>3456</v>
      </c>
      <c r="L45" s="145">
        <f t="shared" si="3"/>
        <v>116</v>
      </c>
      <c r="M45" s="146">
        <f t="shared" si="4"/>
        <v>400896</v>
      </c>
      <c r="N45" s="90"/>
    </row>
    <row r="46" spans="1:14" ht="30" x14ac:dyDescent="0.25">
      <c r="A46" s="87" t="s">
        <v>120</v>
      </c>
      <c r="B46" s="87" t="s">
        <v>121</v>
      </c>
      <c r="C46" s="89" t="s">
        <v>122</v>
      </c>
      <c r="D46" s="88" t="s">
        <v>80</v>
      </c>
      <c r="E46" s="119">
        <v>397.8</v>
      </c>
      <c r="F46" s="120">
        <v>286.72000000000003</v>
      </c>
      <c r="G46" s="119">
        <f t="shared" si="0"/>
        <v>114049.3</v>
      </c>
      <c r="H46" s="131"/>
      <c r="I46" s="132">
        <v>286.72000000000003</v>
      </c>
      <c r="J46" s="140">
        <f t="shared" si="1"/>
        <v>0</v>
      </c>
      <c r="K46" s="144">
        <f t="shared" si="2"/>
        <v>397.8</v>
      </c>
      <c r="L46" s="145">
        <f t="shared" si="3"/>
        <v>286.72000000000003</v>
      </c>
      <c r="M46" s="146">
        <f t="shared" si="4"/>
        <v>114057.21600000001</v>
      </c>
      <c r="N46" s="90"/>
    </row>
    <row r="47" spans="1:14" ht="30" x14ac:dyDescent="0.25">
      <c r="A47" s="87" t="s">
        <v>123</v>
      </c>
      <c r="B47" s="87" t="s">
        <v>121</v>
      </c>
      <c r="C47" s="89" t="s">
        <v>122</v>
      </c>
      <c r="D47" s="88" t="s">
        <v>80</v>
      </c>
      <c r="E47" s="119">
        <v>941.5</v>
      </c>
      <c r="F47" s="120">
        <v>286.72000000000003</v>
      </c>
      <c r="G47" s="119">
        <f t="shared" si="0"/>
        <v>269928.09999999998</v>
      </c>
      <c r="H47" s="131"/>
      <c r="I47" s="132">
        <v>286.72000000000003</v>
      </c>
      <c r="J47" s="140">
        <f t="shared" si="1"/>
        <v>0</v>
      </c>
      <c r="K47" s="144">
        <f t="shared" si="2"/>
        <v>941.5</v>
      </c>
      <c r="L47" s="145">
        <f t="shared" si="3"/>
        <v>286.72000000000003</v>
      </c>
      <c r="M47" s="146">
        <f t="shared" si="4"/>
        <v>269946.88</v>
      </c>
      <c r="N47" s="90"/>
    </row>
    <row r="48" spans="1:14" x14ac:dyDescent="0.25">
      <c r="A48" s="87" t="s">
        <v>124</v>
      </c>
      <c r="B48" s="87" t="s">
        <v>125</v>
      </c>
      <c r="C48" s="89" t="s">
        <v>126</v>
      </c>
      <c r="D48" s="88" t="s">
        <v>119</v>
      </c>
      <c r="E48" s="119">
        <v>1741.8</v>
      </c>
      <c r="F48" s="120">
        <v>429.21</v>
      </c>
      <c r="G48" s="119">
        <f t="shared" si="0"/>
        <v>747580.6</v>
      </c>
      <c r="H48" s="131"/>
      <c r="I48" s="132">
        <v>429.21</v>
      </c>
      <c r="J48" s="140">
        <f t="shared" si="1"/>
        <v>0</v>
      </c>
      <c r="K48" s="144">
        <f t="shared" si="2"/>
        <v>1741.8</v>
      </c>
      <c r="L48" s="145">
        <f t="shared" si="3"/>
        <v>429.21</v>
      </c>
      <c r="M48" s="146">
        <f t="shared" si="4"/>
        <v>747597.978</v>
      </c>
      <c r="N48" s="90"/>
    </row>
    <row r="49" spans="1:14" ht="45" x14ac:dyDescent="0.25">
      <c r="A49" s="87" t="s">
        <v>127</v>
      </c>
      <c r="B49" s="87" t="s">
        <v>128</v>
      </c>
      <c r="C49" s="89" t="s">
        <v>129</v>
      </c>
      <c r="D49" s="88" t="s">
        <v>80</v>
      </c>
      <c r="E49" s="119">
        <v>36.799999999999997</v>
      </c>
      <c r="F49" s="120">
        <v>318.27999999999997</v>
      </c>
      <c r="G49" s="119">
        <f t="shared" si="0"/>
        <v>11713.4</v>
      </c>
      <c r="H49" s="131"/>
      <c r="I49" s="132">
        <v>318.27999999999997</v>
      </c>
      <c r="J49" s="140">
        <f t="shared" si="1"/>
        <v>0</v>
      </c>
      <c r="K49" s="144">
        <f t="shared" si="2"/>
        <v>36.799999999999997</v>
      </c>
      <c r="L49" s="145">
        <f t="shared" si="3"/>
        <v>318.27999999999997</v>
      </c>
      <c r="M49" s="146">
        <f t="shared" si="4"/>
        <v>11712.703999999998</v>
      </c>
      <c r="N49" s="90"/>
    </row>
    <row r="50" spans="1:14" ht="45" x14ac:dyDescent="0.25">
      <c r="A50" s="87" t="s">
        <v>130</v>
      </c>
      <c r="B50" s="87" t="s">
        <v>128</v>
      </c>
      <c r="C50" s="89" t="s">
        <v>129</v>
      </c>
      <c r="D50" s="88" t="s">
        <v>80</v>
      </c>
      <c r="E50" s="119">
        <v>124.7</v>
      </c>
      <c r="F50" s="120">
        <v>318.27999999999997</v>
      </c>
      <c r="G50" s="119">
        <f t="shared" si="0"/>
        <v>39692</v>
      </c>
      <c r="H50" s="131"/>
      <c r="I50" s="132">
        <v>318.27999999999997</v>
      </c>
      <c r="J50" s="140">
        <f t="shared" si="1"/>
        <v>0</v>
      </c>
      <c r="K50" s="144">
        <f t="shared" si="2"/>
        <v>124.7</v>
      </c>
      <c r="L50" s="145">
        <f t="shared" si="3"/>
        <v>318.27999999999997</v>
      </c>
      <c r="M50" s="146">
        <f t="shared" si="4"/>
        <v>39689.515999999996</v>
      </c>
      <c r="N50" s="90"/>
    </row>
    <row r="51" spans="1:14" x14ac:dyDescent="0.25">
      <c r="A51" s="87" t="s">
        <v>131</v>
      </c>
      <c r="B51" s="87" t="s">
        <v>125</v>
      </c>
      <c r="C51" s="89" t="s">
        <v>126</v>
      </c>
      <c r="D51" s="88" t="s">
        <v>119</v>
      </c>
      <c r="E51" s="119">
        <v>230.7</v>
      </c>
      <c r="F51" s="120">
        <v>429.21</v>
      </c>
      <c r="G51" s="119">
        <f t="shared" si="0"/>
        <v>99016.4</v>
      </c>
      <c r="H51" s="131"/>
      <c r="I51" s="132">
        <v>429.21</v>
      </c>
      <c r="J51" s="140">
        <f t="shared" si="1"/>
        <v>0</v>
      </c>
      <c r="K51" s="144">
        <f t="shared" si="2"/>
        <v>230.7</v>
      </c>
      <c r="L51" s="145">
        <f t="shared" si="3"/>
        <v>429.21</v>
      </c>
      <c r="M51" s="146">
        <f t="shared" si="4"/>
        <v>99018.746999999988</v>
      </c>
      <c r="N51" s="90"/>
    </row>
    <row r="52" spans="1:14" ht="30" x14ac:dyDescent="0.25">
      <c r="A52" s="87" t="s">
        <v>132</v>
      </c>
      <c r="B52" s="87" t="s">
        <v>133</v>
      </c>
      <c r="C52" s="89" t="s">
        <v>134</v>
      </c>
      <c r="D52" s="88" t="s">
        <v>80</v>
      </c>
      <c r="E52" s="119">
        <v>476.2</v>
      </c>
      <c r="F52" s="120">
        <v>318.27999999999997</v>
      </c>
      <c r="G52" s="119">
        <f t="shared" si="0"/>
        <v>151574.5</v>
      </c>
      <c r="H52" s="131"/>
      <c r="I52" s="132">
        <v>318.27999999999997</v>
      </c>
      <c r="J52" s="140">
        <f t="shared" si="1"/>
        <v>0</v>
      </c>
      <c r="K52" s="144">
        <f t="shared" si="2"/>
        <v>476.2</v>
      </c>
      <c r="L52" s="145">
        <f t="shared" si="3"/>
        <v>318.27999999999997</v>
      </c>
      <c r="M52" s="146">
        <f t="shared" si="4"/>
        <v>151564.93599999999</v>
      </c>
      <c r="N52" s="90"/>
    </row>
    <row r="53" spans="1:14" x14ac:dyDescent="0.25">
      <c r="A53" s="87" t="s">
        <v>135</v>
      </c>
      <c r="B53" s="87" t="s">
        <v>136</v>
      </c>
      <c r="C53" s="89" t="s">
        <v>137</v>
      </c>
      <c r="D53" s="88" t="s">
        <v>119</v>
      </c>
      <c r="E53" s="119">
        <v>952.4</v>
      </c>
      <c r="F53" s="120">
        <v>155.96</v>
      </c>
      <c r="G53" s="119">
        <f t="shared" si="0"/>
        <v>148574.39999999999</v>
      </c>
      <c r="H53" s="131"/>
      <c r="I53" s="132">
        <v>155.96</v>
      </c>
      <c r="J53" s="140">
        <f t="shared" si="1"/>
        <v>0</v>
      </c>
      <c r="K53" s="144">
        <f t="shared" si="2"/>
        <v>952.4</v>
      </c>
      <c r="L53" s="145">
        <f t="shared" si="3"/>
        <v>155.96</v>
      </c>
      <c r="M53" s="146">
        <f t="shared" si="4"/>
        <v>148536.304</v>
      </c>
      <c r="N53" s="90"/>
    </row>
    <row r="54" spans="1:14" ht="30" x14ac:dyDescent="0.25">
      <c r="A54" s="87" t="s">
        <v>138</v>
      </c>
      <c r="B54" s="87" t="s">
        <v>133</v>
      </c>
      <c r="C54" s="89" t="s">
        <v>134</v>
      </c>
      <c r="D54" s="88" t="s">
        <v>80</v>
      </c>
      <c r="E54" s="119">
        <v>24.2</v>
      </c>
      <c r="F54" s="120">
        <v>318.27999999999997</v>
      </c>
      <c r="G54" s="119">
        <f t="shared" si="0"/>
        <v>7702.9</v>
      </c>
      <c r="H54" s="131"/>
      <c r="I54" s="132">
        <v>318.27999999999997</v>
      </c>
      <c r="J54" s="140">
        <f t="shared" si="1"/>
        <v>0</v>
      </c>
      <c r="K54" s="144">
        <f t="shared" si="2"/>
        <v>24.2</v>
      </c>
      <c r="L54" s="145">
        <f t="shared" si="3"/>
        <v>318.27999999999997</v>
      </c>
      <c r="M54" s="146">
        <f t="shared" si="4"/>
        <v>7702.3759999999993</v>
      </c>
      <c r="N54" s="90"/>
    </row>
    <row r="55" spans="1:14" x14ac:dyDescent="0.25">
      <c r="A55" s="87" t="s">
        <v>139</v>
      </c>
      <c r="B55" s="87" t="s">
        <v>140</v>
      </c>
      <c r="C55" s="89" t="s">
        <v>141</v>
      </c>
      <c r="D55" s="88" t="s">
        <v>119</v>
      </c>
      <c r="E55" s="119">
        <v>44.8</v>
      </c>
      <c r="F55" s="120">
        <v>520.72</v>
      </c>
      <c r="G55" s="119">
        <f t="shared" si="0"/>
        <v>23327.4</v>
      </c>
      <c r="H55" s="131"/>
      <c r="I55" s="132">
        <v>520.72</v>
      </c>
      <c r="J55" s="140">
        <f t="shared" si="1"/>
        <v>0</v>
      </c>
      <c r="K55" s="144">
        <f t="shared" si="2"/>
        <v>44.8</v>
      </c>
      <c r="L55" s="145">
        <f t="shared" si="3"/>
        <v>520.72</v>
      </c>
      <c r="M55" s="146">
        <f t="shared" si="4"/>
        <v>23328.256000000001</v>
      </c>
      <c r="N55" s="90"/>
    </row>
    <row r="56" spans="1:14" ht="30" x14ac:dyDescent="0.25">
      <c r="A56" s="87" t="s">
        <v>142</v>
      </c>
      <c r="B56" s="87" t="s">
        <v>143</v>
      </c>
      <c r="C56" s="89" t="s">
        <v>144</v>
      </c>
      <c r="D56" s="88" t="s">
        <v>44</v>
      </c>
      <c r="E56" s="119">
        <v>428.8</v>
      </c>
      <c r="F56" s="120">
        <v>26.3</v>
      </c>
      <c r="G56" s="119">
        <f t="shared" si="0"/>
        <v>11277.4</v>
      </c>
      <c r="H56" s="131"/>
      <c r="I56" s="132">
        <v>26.3</v>
      </c>
      <c r="J56" s="140">
        <f t="shared" si="1"/>
        <v>0</v>
      </c>
      <c r="K56" s="144">
        <f t="shared" si="2"/>
        <v>428.8</v>
      </c>
      <c r="L56" s="145">
        <f t="shared" si="3"/>
        <v>26.3</v>
      </c>
      <c r="M56" s="146">
        <f t="shared" si="4"/>
        <v>11277.44</v>
      </c>
      <c r="N56" s="90"/>
    </row>
    <row r="57" spans="1:14" ht="30" x14ac:dyDescent="0.25">
      <c r="A57" s="87" t="s">
        <v>145</v>
      </c>
      <c r="B57" s="87" t="s">
        <v>146</v>
      </c>
      <c r="C57" s="89" t="s">
        <v>147</v>
      </c>
      <c r="D57" s="88" t="s">
        <v>44</v>
      </c>
      <c r="E57" s="119">
        <v>428.8</v>
      </c>
      <c r="F57" s="120">
        <v>11.84</v>
      </c>
      <c r="G57" s="119">
        <f t="shared" si="0"/>
        <v>5059.8</v>
      </c>
      <c r="H57" s="131"/>
      <c r="I57" s="132">
        <v>11.84</v>
      </c>
      <c r="J57" s="140">
        <f t="shared" si="1"/>
        <v>0</v>
      </c>
      <c r="K57" s="144">
        <f t="shared" si="2"/>
        <v>428.8</v>
      </c>
      <c r="L57" s="145">
        <f t="shared" si="3"/>
        <v>11.84</v>
      </c>
      <c r="M57" s="146">
        <f t="shared" si="4"/>
        <v>5076.9920000000002</v>
      </c>
      <c r="N57" s="90"/>
    </row>
    <row r="58" spans="1:14" x14ac:dyDescent="0.25">
      <c r="A58" s="87" t="s">
        <v>148</v>
      </c>
      <c r="B58" s="87" t="s">
        <v>149</v>
      </c>
      <c r="C58" s="89" t="s">
        <v>150</v>
      </c>
      <c r="D58" s="88" t="s">
        <v>151</v>
      </c>
      <c r="E58" s="119">
        <v>4.3</v>
      </c>
      <c r="F58" s="120">
        <v>170.98</v>
      </c>
      <c r="G58" s="119">
        <f t="shared" si="0"/>
        <v>735.3</v>
      </c>
      <c r="H58" s="131"/>
      <c r="I58" s="132">
        <v>170.98</v>
      </c>
      <c r="J58" s="140">
        <f t="shared" si="1"/>
        <v>0</v>
      </c>
      <c r="K58" s="144">
        <f t="shared" si="2"/>
        <v>4.3</v>
      </c>
      <c r="L58" s="145">
        <f t="shared" si="3"/>
        <v>170.98</v>
      </c>
      <c r="M58" s="146">
        <f t="shared" si="4"/>
        <v>735.21399999999994</v>
      </c>
      <c r="N58" s="90"/>
    </row>
    <row r="59" spans="1:14" x14ac:dyDescent="0.25">
      <c r="A59" s="87" t="s">
        <v>152</v>
      </c>
      <c r="B59" s="87" t="s">
        <v>153</v>
      </c>
      <c r="C59" s="89" t="s">
        <v>154</v>
      </c>
      <c r="D59" s="88" t="s">
        <v>80</v>
      </c>
      <c r="E59" s="119">
        <v>5</v>
      </c>
      <c r="F59" s="120">
        <v>119.68</v>
      </c>
      <c r="G59" s="119">
        <f t="shared" si="0"/>
        <v>598.5</v>
      </c>
      <c r="H59" s="131"/>
      <c r="I59" s="132">
        <v>119.68</v>
      </c>
      <c r="J59" s="140">
        <f t="shared" si="1"/>
        <v>0</v>
      </c>
      <c r="K59" s="144">
        <f t="shared" si="2"/>
        <v>5</v>
      </c>
      <c r="L59" s="145">
        <f t="shared" si="3"/>
        <v>119.68</v>
      </c>
      <c r="M59" s="146">
        <f t="shared" si="4"/>
        <v>598.40000000000009</v>
      </c>
      <c r="N59" s="90"/>
    </row>
    <row r="60" spans="1:14" ht="30" x14ac:dyDescent="0.25">
      <c r="A60" s="87" t="s">
        <v>155</v>
      </c>
      <c r="B60" s="87" t="s">
        <v>156</v>
      </c>
      <c r="C60" s="89" t="s">
        <v>157</v>
      </c>
      <c r="D60" s="88" t="s">
        <v>80</v>
      </c>
      <c r="E60" s="119">
        <v>2162.5</v>
      </c>
      <c r="F60" s="120">
        <v>80.23</v>
      </c>
      <c r="G60" s="119">
        <f t="shared" si="0"/>
        <v>173432.5</v>
      </c>
      <c r="H60" s="131"/>
      <c r="I60" s="132">
        <v>80.23</v>
      </c>
      <c r="J60" s="140">
        <f t="shared" si="1"/>
        <v>0</v>
      </c>
      <c r="K60" s="144">
        <f t="shared" si="2"/>
        <v>2162.5</v>
      </c>
      <c r="L60" s="145">
        <f t="shared" si="3"/>
        <v>80.23</v>
      </c>
      <c r="M60" s="146">
        <f t="shared" si="4"/>
        <v>173497.375</v>
      </c>
      <c r="N60" s="90"/>
    </row>
    <row r="61" spans="1:14" ht="30" x14ac:dyDescent="0.25">
      <c r="A61" s="87" t="s">
        <v>158</v>
      </c>
      <c r="B61" s="87" t="s">
        <v>159</v>
      </c>
      <c r="C61" s="89" t="s">
        <v>157</v>
      </c>
      <c r="D61" s="88" t="s">
        <v>80</v>
      </c>
      <c r="E61" s="119">
        <v>434.6</v>
      </c>
      <c r="F61" s="120">
        <v>124.95</v>
      </c>
      <c r="G61" s="119">
        <f t="shared" si="0"/>
        <v>54325</v>
      </c>
      <c r="H61" s="131"/>
      <c r="I61" s="132">
        <v>124.95</v>
      </c>
      <c r="J61" s="140">
        <f t="shared" si="1"/>
        <v>0</v>
      </c>
      <c r="K61" s="144">
        <f t="shared" si="2"/>
        <v>434.6</v>
      </c>
      <c r="L61" s="145">
        <f t="shared" si="3"/>
        <v>124.95</v>
      </c>
      <c r="M61" s="146">
        <f t="shared" si="4"/>
        <v>54303.270000000004</v>
      </c>
      <c r="N61" s="90"/>
    </row>
    <row r="62" spans="1:14" ht="30" x14ac:dyDescent="0.25">
      <c r="A62" s="87" t="s">
        <v>160</v>
      </c>
      <c r="B62" s="87" t="s">
        <v>161</v>
      </c>
      <c r="C62" s="89" t="s">
        <v>157</v>
      </c>
      <c r="D62" s="88" t="s">
        <v>80</v>
      </c>
      <c r="E62" s="119">
        <v>1728</v>
      </c>
      <c r="F62" s="120">
        <v>247.39</v>
      </c>
      <c r="G62" s="119">
        <f t="shared" si="0"/>
        <v>427507.20000000001</v>
      </c>
      <c r="H62" s="131"/>
      <c r="I62" s="132">
        <v>247.39</v>
      </c>
      <c r="J62" s="140">
        <f t="shared" si="1"/>
        <v>0</v>
      </c>
      <c r="K62" s="144">
        <f t="shared" si="2"/>
        <v>1728</v>
      </c>
      <c r="L62" s="145">
        <f t="shared" si="3"/>
        <v>247.39</v>
      </c>
      <c r="M62" s="146">
        <f t="shared" si="4"/>
        <v>427489.92</v>
      </c>
      <c r="N62" s="90"/>
    </row>
    <row r="63" spans="1:14" x14ac:dyDescent="0.25">
      <c r="A63" s="87" t="s">
        <v>162</v>
      </c>
      <c r="B63" s="87" t="s">
        <v>163</v>
      </c>
      <c r="C63" s="89" t="s">
        <v>164</v>
      </c>
      <c r="D63" s="88" t="s">
        <v>80</v>
      </c>
      <c r="E63" s="119">
        <v>286.7</v>
      </c>
      <c r="F63" s="120">
        <v>159.13999999999999</v>
      </c>
      <c r="G63" s="119">
        <f t="shared" si="0"/>
        <v>45614</v>
      </c>
      <c r="H63" s="131"/>
      <c r="I63" s="132">
        <v>159.13999999999999</v>
      </c>
      <c r="J63" s="140">
        <f t="shared" si="1"/>
        <v>0</v>
      </c>
      <c r="K63" s="144">
        <f t="shared" si="2"/>
        <v>286.7</v>
      </c>
      <c r="L63" s="145">
        <f t="shared" si="3"/>
        <v>159.13999999999999</v>
      </c>
      <c r="M63" s="146">
        <f t="shared" si="4"/>
        <v>45625.437999999995</v>
      </c>
      <c r="N63" s="90"/>
    </row>
    <row r="64" spans="1:14" x14ac:dyDescent="0.25">
      <c r="A64" s="121"/>
      <c r="B64" s="122" t="s">
        <v>35</v>
      </c>
      <c r="C64" s="123" t="s">
        <v>165</v>
      </c>
      <c r="D64" s="121"/>
      <c r="E64" s="121"/>
      <c r="F64" s="129"/>
      <c r="G64" s="130"/>
      <c r="H64" s="135"/>
      <c r="I64" s="136"/>
      <c r="J64" s="141"/>
      <c r="K64" s="148"/>
      <c r="L64" s="149"/>
      <c r="M64" s="150"/>
      <c r="N64" s="90"/>
    </row>
    <row r="65" spans="1:14" x14ac:dyDescent="0.25">
      <c r="A65" s="87" t="s">
        <v>166</v>
      </c>
      <c r="B65" s="87" t="s">
        <v>167</v>
      </c>
      <c r="C65" s="89" t="s">
        <v>168</v>
      </c>
      <c r="D65" s="88" t="s">
        <v>63</v>
      </c>
      <c r="E65" s="119">
        <v>844.9</v>
      </c>
      <c r="F65" s="120">
        <v>32.880000000000003</v>
      </c>
      <c r="G65" s="119">
        <f>ROUND(ROUND(F65,1)*ROUND(E65,1),1)</f>
        <v>27797.200000000001</v>
      </c>
      <c r="H65" s="131"/>
      <c r="I65" s="132">
        <v>32.880000000000003</v>
      </c>
      <c r="J65" s="140">
        <f t="shared" si="1"/>
        <v>0</v>
      </c>
      <c r="K65" s="144">
        <f t="shared" si="2"/>
        <v>844.9</v>
      </c>
      <c r="L65" s="145">
        <f t="shared" si="3"/>
        <v>32.880000000000003</v>
      </c>
      <c r="M65" s="146">
        <f t="shared" si="4"/>
        <v>27780.312000000002</v>
      </c>
      <c r="N65" s="90"/>
    </row>
    <row r="66" spans="1:14" ht="30" x14ac:dyDescent="0.25">
      <c r="A66" s="87" t="s">
        <v>169</v>
      </c>
      <c r="B66" s="87" t="s">
        <v>170</v>
      </c>
      <c r="C66" s="89" t="s">
        <v>171</v>
      </c>
      <c r="D66" s="88" t="s">
        <v>63</v>
      </c>
      <c r="E66" s="119">
        <v>844.9</v>
      </c>
      <c r="F66" s="120">
        <v>6.58</v>
      </c>
      <c r="G66" s="119">
        <f>ROUND(ROUND(F66,1)*ROUND(E66,1),1)</f>
        <v>5576.3</v>
      </c>
      <c r="H66" s="131"/>
      <c r="I66" s="132">
        <v>6.58</v>
      </c>
      <c r="J66" s="140">
        <f t="shared" si="1"/>
        <v>0</v>
      </c>
      <c r="K66" s="144">
        <f t="shared" si="2"/>
        <v>844.9</v>
      </c>
      <c r="L66" s="145">
        <f t="shared" si="3"/>
        <v>6.58</v>
      </c>
      <c r="M66" s="146">
        <f t="shared" si="4"/>
        <v>5559.442</v>
      </c>
      <c r="N66" s="90"/>
    </row>
    <row r="67" spans="1:14" x14ac:dyDescent="0.25">
      <c r="A67" s="121"/>
      <c r="B67" s="122" t="s">
        <v>36</v>
      </c>
      <c r="C67" s="123" t="s">
        <v>172</v>
      </c>
      <c r="D67" s="121"/>
      <c r="E67" s="121"/>
      <c r="F67" s="129"/>
      <c r="G67" s="130"/>
      <c r="H67" s="135"/>
      <c r="I67" s="136"/>
      <c r="J67" s="141"/>
      <c r="K67" s="148"/>
      <c r="L67" s="149"/>
      <c r="M67" s="150"/>
      <c r="N67" s="90"/>
    </row>
    <row r="68" spans="1:14" ht="30" x14ac:dyDescent="0.25">
      <c r="A68" s="87" t="s">
        <v>173</v>
      </c>
      <c r="B68" s="87" t="s">
        <v>174</v>
      </c>
      <c r="C68" s="89" t="s">
        <v>175</v>
      </c>
      <c r="D68" s="88" t="s">
        <v>44</v>
      </c>
      <c r="E68" s="119">
        <v>3</v>
      </c>
      <c r="F68" s="120">
        <v>114.68</v>
      </c>
      <c r="G68" s="119">
        <f>ROUND(ROUND(F68,1)*ROUND(E68,1),1)</f>
        <v>344.1</v>
      </c>
      <c r="H68" s="131"/>
      <c r="I68" s="132">
        <v>114.68</v>
      </c>
      <c r="J68" s="140">
        <f t="shared" si="1"/>
        <v>0</v>
      </c>
      <c r="K68" s="144">
        <f t="shared" si="2"/>
        <v>3</v>
      </c>
      <c r="L68" s="145">
        <f t="shared" si="3"/>
        <v>114.68</v>
      </c>
      <c r="M68" s="146">
        <f t="shared" si="4"/>
        <v>344.04</v>
      </c>
      <c r="N68" s="90"/>
    </row>
    <row r="69" spans="1:14" ht="30" x14ac:dyDescent="0.25">
      <c r="A69" s="87" t="s">
        <v>176</v>
      </c>
      <c r="B69" s="87" t="s">
        <v>177</v>
      </c>
      <c r="C69" s="89" t="s">
        <v>178</v>
      </c>
      <c r="D69" s="88" t="s">
        <v>80</v>
      </c>
      <c r="E69" s="119">
        <v>25.4</v>
      </c>
      <c r="F69" s="120">
        <v>3143.4799999999996</v>
      </c>
      <c r="G69" s="119">
        <f>ROUND(ROUND(F69,1)*ROUND(E69,1),1)</f>
        <v>79844.899999999994</v>
      </c>
      <c r="H69" s="131"/>
      <c r="I69" s="132">
        <v>3143.4799999999996</v>
      </c>
      <c r="J69" s="140">
        <f t="shared" si="1"/>
        <v>0</v>
      </c>
      <c r="K69" s="144">
        <f t="shared" si="2"/>
        <v>25.4</v>
      </c>
      <c r="L69" s="145">
        <f t="shared" si="3"/>
        <v>3143.4799999999996</v>
      </c>
      <c r="M69" s="146">
        <f t="shared" si="4"/>
        <v>79844.391999999978</v>
      </c>
      <c r="N69" s="90"/>
    </row>
    <row r="70" spans="1:14" ht="30" x14ac:dyDescent="0.25">
      <c r="A70" s="87" t="s">
        <v>179</v>
      </c>
      <c r="B70" s="87" t="s">
        <v>180</v>
      </c>
      <c r="C70" s="89" t="s">
        <v>181</v>
      </c>
      <c r="D70" s="88" t="s">
        <v>80</v>
      </c>
      <c r="E70" s="119">
        <v>94.5</v>
      </c>
      <c r="F70" s="120">
        <v>3092.45</v>
      </c>
      <c r="G70" s="119">
        <f>ROUND(ROUND(F70,1)*ROUND(E70,1),1)</f>
        <v>292241.3</v>
      </c>
      <c r="H70" s="131"/>
      <c r="I70" s="132">
        <v>3092.45</v>
      </c>
      <c r="J70" s="140">
        <f t="shared" si="1"/>
        <v>0</v>
      </c>
      <c r="K70" s="144">
        <f t="shared" si="2"/>
        <v>94.5</v>
      </c>
      <c r="L70" s="145">
        <f t="shared" si="3"/>
        <v>3092.45</v>
      </c>
      <c r="M70" s="146">
        <f t="shared" si="4"/>
        <v>292236.52499999997</v>
      </c>
      <c r="N70" s="90"/>
    </row>
    <row r="71" spans="1:14" x14ac:dyDescent="0.25">
      <c r="A71" s="121"/>
      <c r="B71" s="122" t="s">
        <v>37</v>
      </c>
      <c r="C71" s="123" t="s">
        <v>182</v>
      </c>
      <c r="D71" s="121"/>
      <c r="E71" s="121"/>
      <c r="F71" s="129"/>
      <c r="G71" s="130"/>
      <c r="H71" s="135"/>
      <c r="I71" s="136"/>
      <c r="J71" s="141"/>
      <c r="K71" s="148"/>
      <c r="L71" s="149"/>
      <c r="M71" s="150"/>
      <c r="N71" s="90"/>
    </row>
    <row r="72" spans="1:14" ht="30" x14ac:dyDescent="0.25">
      <c r="A72" s="87" t="s">
        <v>183</v>
      </c>
      <c r="B72" s="87" t="s">
        <v>184</v>
      </c>
      <c r="C72" s="89" t="s">
        <v>185</v>
      </c>
      <c r="D72" s="88" t="s">
        <v>44</v>
      </c>
      <c r="E72" s="119">
        <v>734.8</v>
      </c>
      <c r="F72" s="120">
        <v>82.86</v>
      </c>
      <c r="G72" s="119">
        <f t="shared" ref="G72:G83" si="5">ROUND(ROUND(F72,1)*ROUND(E72,1),1)</f>
        <v>60914.9</v>
      </c>
      <c r="H72" s="131"/>
      <c r="I72" s="132">
        <v>82.86</v>
      </c>
      <c r="J72" s="140">
        <f t="shared" si="1"/>
        <v>0</v>
      </c>
      <c r="K72" s="144">
        <f t="shared" si="2"/>
        <v>734.8</v>
      </c>
      <c r="L72" s="145">
        <f t="shared" si="3"/>
        <v>82.86</v>
      </c>
      <c r="M72" s="146">
        <f t="shared" si="4"/>
        <v>60885.527999999998</v>
      </c>
      <c r="N72" s="90"/>
    </row>
    <row r="73" spans="1:14" x14ac:dyDescent="0.25">
      <c r="A73" s="87" t="s">
        <v>186</v>
      </c>
      <c r="B73" s="87" t="s">
        <v>187</v>
      </c>
      <c r="C73" s="89" t="s">
        <v>188</v>
      </c>
      <c r="D73" s="88" t="s">
        <v>44</v>
      </c>
      <c r="E73" s="119">
        <v>3</v>
      </c>
      <c r="F73" s="120">
        <v>164.79</v>
      </c>
      <c r="G73" s="119">
        <f t="shared" si="5"/>
        <v>494.4</v>
      </c>
      <c r="H73" s="131"/>
      <c r="I73" s="132">
        <v>164.79</v>
      </c>
      <c r="J73" s="140">
        <f t="shared" si="1"/>
        <v>0</v>
      </c>
      <c r="K73" s="144">
        <f t="shared" si="2"/>
        <v>3</v>
      </c>
      <c r="L73" s="145">
        <f t="shared" si="3"/>
        <v>164.79</v>
      </c>
      <c r="M73" s="146">
        <f t="shared" si="4"/>
        <v>494.37</v>
      </c>
      <c r="N73" s="90"/>
    </row>
    <row r="74" spans="1:14" x14ac:dyDescent="0.25">
      <c r="A74" s="87" t="s">
        <v>189</v>
      </c>
      <c r="B74" s="87" t="s">
        <v>190</v>
      </c>
      <c r="C74" s="89" t="s">
        <v>191</v>
      </c>
      <c r="D74" s="88" t="s">
        <v>44</v>
      </c>
      <c r="E74" s="119">
        <v>879.3</v>
      </c>
      <c r="F74" s="120">
        <v>302.54000000000002</v>
      </c>
      <c r="G74" s="119">
        <f t="shared" si="5"/>
        <v>265988.3</v>
      </c>
      <c r="H74" s="131"/>
      <c r="I74" s="132">
        <v>302.54000000000002</v>
      </c>
      <c r="J74" s="140">
        <f t="shared" si="1"/>
        <v>0</v>
      </c>
      <c r="K74" s="144">
        <f t="shared" si="2"/>
        <v>879.3</v>
      </c>
      <c r="L74" s="145">
        <f t="shared" si="3"/>
        <v>302.54000000000002</v>
      </c>
      <c r="M74" s="146">
        <f t="shared" si="4"/>
        <v>266023.42200000002</v>
      </c>
      <c r="N74" s="90"/>
    </row>
    <row r="75" spans="1:14" ht="30" x14ac:dyDescent="0.25">
      <c r="A75" s="87" t="s">
        <v>192</v>
      </c>
      <c r="B75" s="87" t="s">
        <v>193</v>
      </c>
      <c r="C75" s="89" t="s">
        <v>194</v>
      </c>
      <c r="D75" s="88" t="s">
        <v>44</v>
      </c>
      <c r="E75" s="119">
        <v>1442.3</v>
      </c>
      <c r="F75" s="120">
        <v>23.2</v>
      </c>
      <c r="G75" s="119">
        <f t="shared" si="5"/>
        <v>33461.4</v>
      </c>
      <c r="H75" s="131">
        <v>-196.58</v>
      </c>
      <c r="I75" s="132">
        <v>23.2</v>
      </c>
      <c r="J75" s="140">
        <f t="shared" si="1"/>
        <v>-4560.6559999999999</v>
      </c>
      <c r="K75" s="144">
        <f t="shared" si="2"/>
        <v>1245.72</v>
      </c>
      <c r="L75" s="145">
        <f t="shared" si="3"/>
        <v>23.2</v>
      </c>
      <c r="M75" s="146">
        <f t="shared" si="4"/>
        <v>28900.704000000002</v>
      </c>
      <c r="N75" s="90"/>
    </row>
    <row r="76" spans="1:14" ht="45" x14ac:dyDescent="0.25">
      <c r="A76" s="87" t="s">
        <v>195</v>
      </c>
      <c r="B76" s="87" t="s">
        <v>196</v>
      </c>
      <c r="C76" s="89" t="s">
        <v>197</v>
      </c>
      <c r="D76" s="88" t="s">
        <v>44</v>
      </c>
      <c r="E76" s="119">
        <v>196.6</v>
      </c>
      <c r="F76" s="120">
        <v>338.17</v>
      </c>
      <c r="G76" s="119">
        <f t="shared" si="5"/>
        <v>66490.100000000006</v>
      </c>
      <c r="H76" s="131">
        <v>-196.58</v>
      </c>
      <c r="I76" s="132">
        <v>338.17</v>
      </c>
      <c r="J76" s="140">
        <f t="shared" si="1"/>
        <v>-66477.458600000013</v>
      </c>
      <c r="K76" s="144">
        <f t="shared" si="2"/>
        <v>1.999999999998181E-2</v>
      </c>
      <c r="L76" s="145">
        <f t="shared" si="3"/>
        <v>338.17</v>
      </c>
      <c r="M76" s="146">
        <f t="shared" si="4"/>
        <v>6.7633999999938492</v>
      </c>
      <c r="N76" s="90"/>
    </row>
    <row r="77" spans="1:14" ht="45" x14ac:dyDescent="0.25">
      <c r="A77" s="87" t="s">
        <v>198</v>
      </c>
      <c r="B77" s="87" t="s">
        <v>199</v>
      </c>
      <c r="C77" s="89" t="s">
        <v>200</v>
      </c>
      <c r="D77" s="88" t="s">
        <v>44</v>
      </c>
      <c r="E77" s="119">
        <v>1245.7</v>
      </c>
      <c r="F77" s="120">
        <v>396.71</v>
      </c>
      <c r="G77" s="119">
        <f t="shared" si="5"/>
        <v>494169.2</v>
      </c>
      <c r="H77" s="131"/>
      <c r="I77" s="132">
        <v>396.71</v>
      </c>
      <c r="J77" s="140">
        <f t="shared" si="1"/>
        <v>0</v>
      </c>
      <c r="K77" s="144">
        <f t="shared" si="2"/>
        <v>1245.7</v>
      </c>
      <c r="L77" s="145">
        <f t="shared" si="3"/>
        <v>396.71</v>
      </c>
      <c r="M77" s="146">
        <f t="shared" si="4"/>
        <v>494181.647</v>
      </c>
      <c r="N77" s="90"/>
    </row>
    <row r="78" spans="1:14" ht="30" x14ac:dyDescent="0.25">
      <c r="A78" s="87" t="s">
        <v>201</v>
      </c>
      <c r="B78" s="87" t="s">
        <v>202</v>
      </c>
      <c r="C78" s="89" t="s">
        <v>203</v>
      </c>
      <c r="D78" s="88" t="s">
        <v>44</v>
      </c>
      <c r="E78" s="119">
        <v>1469.6</v>
      </c>
      <c r="F78" s="120">
        <v>443.02</v>
      </c>
      <c r="G78" s="119">
        <f t="shared" si="5"/>
        <v>651032.80000000005</v>
      </c>
      <c r="H78" s="131"/>
      <c r="I78" s="132">
        <v>443.02</v>
      </c>
      <c r="J78" s="140">
        <f t="shared" si="1"/>
        <v>0</v>
      </c>
      <c r="K78" s="144">
        <f t="shared" si="2"/>
        <v>1469.6</v>
      </c>
      <c r="L78" s="145">
        <f t="shared" si="3"/>
        <v>443.02</v>
      </c>
      <c r="M78" s="146">
        <f t="shared" si="4"/>
        <v>651062.19199999992</v>
      </c>
      <c r="N78" s="90"/>
    </row>
    <row r="79" spans="1:14" ht="30" x14ac:dyDescent="0.25">
      <c r="A79" s="87" t="s">
        <v>204</v>
      </c>
      <c r="B79" s="87" t="s">
        <v>205</v>
      </c>
      <c r="C79" s="89" t="s">
        <v>206</v>
      </c>
      <c r="D79" s="88" t="s">
        <v>44</v>
      </c>
      <c r="E79" s="119">
        <v>144.5</v>
      </c>
      <c r="F79" s="120">
        <v>545.42999999999995</v>
      </c>
      <c r="G79" s="119">
        <f t="shared" si="5"/>
        <v>78810.3</v>
      </c>
      <c r="H79" s="131">
        <v>-144.5</v>
      </c>
      <c r="I79" s="132">
        <v>545.42999999999995</v>
      </c>
      <c r="J79" s="140">
        <f t="shared" si="1"/>
        <v>-78814.634999999995</v>
      </c>
      <c r="K79" s="144">
        <f t="shared" si="2"/>
        <v>0</v>
      </c>
      <c r="L79" s="145">
        <f t="shared" si="3"/>
        <v>545.42999999999995</v>
      </c>
      <c r="M79" s="146">
        <f t="shared" si="4"/>
        <v>0</v>
      </c>
      <c r="N79" s="90"/>
    </row>
    <row r="80" spans="1:14" ht="30" x14ac:dyDescent="0.25">
      <c r="A80" s="87" t="s">
        <v>207</v>
      </c>
      <c r="B80" s="87" t="s">
        <v>208</v>
      </c>
      <c r="C80" s="89" t="s">
        <v>209</v>
      </c>
      <c r="D80" s="88" t="s">
        <v>44</v>
      </c>
      <c r="E80" s="119">
        <v>1.4</v>
      </c>
      <c r="F80" s="120">
        <v>338.08</v>
      </c>
      <c r="G80" s="119">
        <f t="shared" si="5"/>
        <v>473.3</v>
      </c>
      <c r="H80" s="131"/>
      <c r="I80" s="132">
        <v>338.08</v>
      </c>
      <c r="J80" s="140">
        <f t="shared" si="1"/>
        <v>0</v>
      </c>
      <c r="K80" s="144">
        <f t="shared" si="2"/>
        <v>1.4</v>
      </c>
      <c r="L80" s="145">
        <f t="shared" si="3"/>
        <v>338.08</v>
      </c>
      <c r="M80" s="146">
        <f t="shared" si="4"/>
        <v>473.31199999999995</v>
      </c>
      <c r="N80" s="90"/>
    </row>
    <row r="81" spans="1:14" ht="30" x14ac:dyDescent="0.25">
      <c r="A81" s="87" t="s">
        <v>210</v>
      </c>
      <c r="B81" s="87" t="s">
        <v>211</v>
      </c>
      <c r="C81" s="89" t="s">
        <v>212</v>
      </c>
      <c r="D81" s="88" t="s">
        <v>44</v>
      </c>
      <c r="E81" s="119">
        <v>0.1</v>
      </c>
      <c r="F81" s="120">
        <v>182.82</v>
      </c>
      <c r="G81" s="119">
        <f t="shared" si="5"/>
        <v>18.3</v>
      </c>
      <c r="H81" s="131"/>
      <c r="I81" s="132">
        <v>182.82</v>
      </c>
      <c r="J81" s="140">
        <f t="shared" si="1"/>
        <v>0</v>
      </c>
      <c r="K81" s="144">
        <f t="shared" si="2"/>
        <v>0.1</v>
      </c>
      <c r="L81" s="145">
        <f t="shared" si="3"/>
        <v>182.82</v>
      </c>
      <c r="M81" s="146">
        <f t="shared" si="4"/>
        <v>18.282</v>
      </c>
      <c r="N81" s="90"/>
    </row>
    <row r="82" spans="1:14" ht="45" x14ac:dyDescent="0.25">
      <c r="A82" s="87" t="s">
        <v>213</v>
      </c>
      <c r="B82" s="87" t="s">
        <v>214</v>
      </c>
      <c r="C82" s="89" t="s">
        <v>215</v>
      </c>
      <c r="D82" s="88" t="s">
        <v>44</v>
      </c>
      <c r="E82" s="119">
        <v>1.5</v>
      </c>
      <c r="F82" s="120">
        <v>338.08</v>
      </c>
      <c r="G82" s="119">
        <f t="shared" si="5"/>
        <v>507.2</v>
      </c>
      <c r="H82" s="131"/>
      <c r="I82" s="132">
        <v>338.08</v>
      </c>
      <c r="J82" s="140">
        <f t="shared" si="1"/>
        <v>0</v>
      </c>
      <c r="K82" s="144">
        <f t="shared" si="2"/>
        <v>1.5</v>
      </c>
      <c r="L82" s="145">
        <f t="shared" si="3"/>
        <v>338.08</v>
      </c>
      <c r="M82" s="146">
        <f t="shared" si="4"/>
        <v>507.12</v>
      </c>
      <c r="N82" s="90"/>
    </row>
    <row r="83" spans="1:14" x14ac:dyDescent="0.25">
      <c r="A83" s="87" t="s">
        <v>216</v>
      </c>
      <c r="B83" s="87" t="s">
        <v>217</v>
      </c>
      <c r="C83" s="89" t="s">
        <v>218</v>
      </c>
      <c r="D83" s="88" t="s">
        <v>44</v>
      </c>
      <c r="E83" s="119">
        <v>0.2</v>
      </c>
      <c r="F83" s="120">
        <v>240.69</v>
      </c>
      <c r="G83" s="119">
        <f t="shared" si="5"/>
        <v>48.1</v>
      </c>
      <c r="H83" s="131"/>
      <c r="I83" s="132">
        <v>240.69</v>
      </c>
      <c r="J83" s="140">
        <f t="shared" ref="J83:J144" si="6">H83*I83</f>
        <v>0</v>
      </c>
      <c r="K83" s="144">
        <f t="shared" ref="K83:K144" si="7">E83+H83</f>
        <v>0.2</v>
      </c>
      <c r="L83" s="145">
        <f t="shared" ref="L83:L144" si="8">I83</f>
        <v>240.69</v>
      </c>
      <c r="M83" s="146">
        <f t="shared" ref="M83:M144" si="9">K83*L83</f>
        <v>48.138000000000005</v>
      </c>
      <c r="N83" s="90"/>
    </row>
    <row r="84" spans="1:14" x14ac:dyDescent="0.25">
      <c r="A84" s="121"/>
      <c r="B84" s="122" t="s">
        <v>55</v>
      </c>
      <c r="C84" s="123" t="s">
        <v>219</v>
      </c>
      <c r="D84" s="121"/>
      <c r="E84" s="121"/>
      <c r="F84" s="129"/>
      <c r="G84" s="130"/>
      <c r="H84" s="135"/>
      <c r="I84" s="136"/>
      <c r="J84" s="141"/>
      <c r="K84" s="148"/>
      <c r="L84" s="149"/>
      <c r="M84" s="150"/>
      <c r="N84" s="90"/>
    </row>
    <row r="85" spans="1:14" ht="30" x14ac:dyDescent="0.25">
      <c r="A85" s="87" t="s">
        <v>220</v>
      </c>
      <c r="B85" s="87" t="s">
        <v>221</v>
      </c>
      <c r="C85" s="89" t="s">
        <v>222</v>
      </c>
      <c r="D85" s="88" t="s">
        <v>63</v>
      </c>
      <c r="E85" s="119">
        <v>808.9</v>
      </c>
      <c r="F85" s="120">
        <v>26.3</v>
      </c>
      <c r="G85" s="119">
        <f>ROUND(ROUND(F85,1)*ROUND(E85,1),1)</f>
        <v>21274.1</v>
      </c>
      <c r="H85" s="131"/>
      <c r="I85" s="132">
        <v>26.3</v>
      </c>
      <c r="J85" s="140">
        <f t="shared" si="6"/>
        <v>0</v>
      </c>
      <c r="K85" s="144">
        <f t="shared" si="7"/>
        <v>808.9</v>
      </c>
      <c r="L85" s="145">
        <f t="shared" si="8"/>
        <v>26.3</v>
      </c>
      <c r="M85" s="146">
        <f t="shared" si="9"/>
        <v>21274.07</v>
      </c>
      <c r="N85" s="90"/>
    </row>
    <row r="86" spans="1:14" x14ac:dyDescent="0.25">
      <c r="A86" s="121"/>
      <c r="B86" s="122" t="s">
        <v>58</v>
      </c>
      <c r="C86" s="123" t="s">
        <v>223</v>
      </c>
      <c r="D86" s="121"/>
      <c r="E86" s="121"/>
      <c r="F86" s="129"/>
      <c r="G86" s="130"/>
      <c r="H86" s="135"/>
      <c r="I86" s="136"/>
      <c r="J86" s="141"/>
      <c r="K86" s="148"/>
      <c r="L86" s="149"/>
      <c r="M86" s="150"/>
      <c r="N86" s="90"/>
    </row>
    <row r="87" spans="1:14" ht="45" x14ac:dyDescent="0.25">
      <c r="A87" s="87" t="s">
        <v>224</v>
      </c>
      <c r="B87" s="87" t="s">
        <v>225</v>
      </c>
      <c r="C87" s="89" t="s">
        <v>226</v>
      </c>
      <c r="D87" s="88" t="s">
        <v>63</v>
      </c>
      <c r="E87" s="119">
        <v>786.6</v>
      </c>
      <c r="F87" s="120">
        <v>552.39</v>
      </c>
      <c r="G87" s="119">
        <f t="shared" ref="G87:G125" si="10">ROUND(ROUND(F87,1)*ROUND(E87,1),1)</f>
        <v>434517.8</v>
      </c>
      <c r="H87" s="131"/>
      <c r="I87" s="132">
        <v>552.39</v>
      </c>
      <c r="J87" s="140">
        <f t="shared" si="6"/>
        <v>0</v>
      </c>
      <c r="K87" s="144">
        <f t="shared" si="7"/>
        <v>786.6</v>
      </c>
      <c r="L87" s="145">
        <f t="shared" si="8"/>
        <v>552.39</v>
      </c>
      <c r="M87" s="146">
        <f t="shared" si="9"/>
        <v>434509.97399999999</v>
      </c>
      <c r="N87" s="90"/>
    </row>
    <row r="88" spans="1:14" ht="45" x14ac:dyDescent="0.25">
      <c r="A88" s="87" t="s">
        <v>227</v>
      </c>
      <c r="B88" s="87" t="s">
        <v>228</v>
      </c>
      <c r="C88" s="89" t="s">
        <v>229</v>
      </c>
      <c r="D88" s="88" t="s">
        <v>63</v>
      </c>
      <c r="E88" s="119">
        <v>786.6</v>
      </c>
      <c r="F88" s="120">
        <v>1060.07</v>
      </c>
      <c r="G88" s="119">
        <f t="shared" si="10"/>
        <v>833874.7</v>
      </c>
      <c r="H88" s="131"/>
      <c r="I88" s="132">
        <v>1060.07</v>
      </c>
      <c r="J88" s="140">
        <f t="shared" si="6"/>
        <v>0</v>
      </c>
      <c r="K88" s="144">
        <f t="shared" si="7"/>
        <v>786.6</v>
      </c>
      <c r="L88" s="145">
        <f t="shared" si="8"/>
        <v>1060.07</v>
      </c>
      <c r="M88" s="146">
        <f t="shared" si="9"/>
        <v>833851.06199999992</v>
      </c>
      <c r="N88" s="90"/>
    </row>
    <row r="89" spans="1:14" ht="45" x14ac:dyDescent="0.25">
      <c r="A89" s="87" t="s">
        <v>230</v>
      </c>
      <c r="B89" s="87" t="s">
        <v>231</v>
      </c>
      <c r="C89" s="89" t="s">
        <v>232</v>
      </c>
      <c r="D89" s="88" t="s">
        <v>233</v>
      </c>
      <c r="E89" s="119">
        <v>24</v>
      </c>
      <c r="F89" s="120">
        <v>260.41000000000003</v>
      </c>
      <c r="G89" s="119">
        <f t="shared" si="10"/>
        <v>6249.6</v>
      </c>
      <c r="H89" s="131"/>
      <c r="I89" s="132">
        <v>260.41000000000003</v>
      </c>
      <c r="J89" s="140">
        <f t="shared" si="6"/>
        <v>0</v>
      </c>
      <c r="K89" s="144">
        <f t="shared" si="7"/>
        <v>24</v>
      </c>
      <c r="L89" s="145">
        <f t="shared" si="8"/>
        <v>260.41000000000003</v>
      </c>
      <c r="M89" s="146">
        <f t="shared" si="9"/>
        <v>6249.84</v>
      </c>
      <c r="N89" s="90"/>
    </row>
    <row r="90" spans="1:14" ht="45" x14ac:dyDescent="0.25">
      <c r="A90" s="87" t="s">
        <v>234</v>
      </c>
      <c r="B90" s="87" t="s">
        <v>235</v>
      </c>
      <c r="C90" s="89" t="s">
        <v>236</v>
      </c>
      <c r="D90" s="88" t="s">
        <v>233</v>
      </c>
      <c r="E90" s="119">
        <v>24</v>
      </c>
      <c r="F90" s="120">
        <v>1801.85</v>
      </c>
      <c r="G90" s="119">
        <f t="shared" si="10"/>
        <v>43245.599999999999</v>
      </c>
      <c r="H90" s="131"/>
      <c r="I90" s="132">
        <v>1801.85</v>
      </c>
      <c r="J90" s="140">
        <f t="shared" si="6"/>
        <v>0</v>
      </c>
      <c r="K90" s="144">
        <f t="shared" si="7"/>
        <v>24</v>
      </c>
      <c r="L90" s="145">
        <f t="shared" si="8"/>
        <v>1801.85</v>
      </c>
      <c r="M90" s="146">
        <f t="shared" si="9"/>
        <v>43244.399999999994</v>
      </c>
      <c r="N90" s="90"/>
    </row>
    <row r="91" spans="1:14" ht="45" x14ac:dyDescent="0.25">
      <c r="A91" s="87" t="s">
        <v>237</v>
      </c>
      <c r="B91" s="87" t="s">
        <v>238</v>
      </c>
      <c r="C91" s="89" t="s">
        <v>239</v>
      </c>
      <c r="D91" s="88" t="s">
        <v>233</v>
      </c>
      <c r="E91" s="119">
        <v>60</v>
      </c>
      <c r="F91" s="120">
        <v>219.64</v>
      </c>
      <c r="G91" s="119">
        <f t="shared" si="10"/>
        <v>13176</v>
      </c>
      <c r="H91" s="131"/>
      <c r="I91" s="132">
        <v>219.64</v>
      </c>
      <c r="J91" s="140">
        <f t="shared" si="6"/>
        <v>0</v>
      </c>
      <c r="K91" s="144">
        <f t="shared" si="7"/>
        <v>60</v>
      </c>
      <c r="L91" s="145">
        <f t="shared" si="8"/>
        <v>219.64</v>
      </c>
      <c r="M91" s="146">
        <f t="shared" si="9"/>
        <v>13178.4</v>
      </c>
      <c r="N91" s="90"/>
    </row>
    <row r="92" spans="1:14" ht="30" x14ac:dyDescent="0.25">
      <c r="A92" s="87" t="s">
        <v>240</v>
      </c>
      <c r="B92" s="87" t="s">
        <v>241</v>
      </c>
      <c r="C92" s="89" t="s">
        <v>242</v>
      </c>
      <c r="D92" s="88" t="s">
        <v>233</v>
      </c>
      <c r="E92" s="119">
        <v>30</v>
      </c>
      <c r="F92" s="120">
        <v>1129.77</v>
      </c>
      <c r="G92" s="119">
        <f t="shared" si="10"/>
        <v>33894</v>
      </c>
      <c r="H92" s="131"/>
      <c r="I92" s="132">
        <v>1129.77</v>
      </c>
      <c r="J92" s="140">
        <f t="shared" si="6"/>
        <v>0</v>
      </c>
      <c r="K92" s="144">
        <f t="shared" si="7"/>
        <v>30</v>
      </c>
      <c r="L92" s="145">
        <f t="shared" si="8"/>
        <v>1129.77</v>
      </c>
      <c r="M92" s="146">
        <f t="shared" si="9"/>
        <v>33893.1</v>
      </c>
      <c r="N92" s="90"/>
    </row>
    <row r="93" spans="1:14" ht="45" x14ac:dyDescent="0.25">
      <c r="A93" s="87" t="s">
        <v>243</v>
      </c>
      <c r="B93" s="87" t="s">
        <v>244</v>
      </c>
      <c r="C93" s="89" t="s">
        <v>245</v>
      </c>
      <c r="D93" s="88" t="s">
        <v>233</v>
      </c>
      <c r="E93" s="119">
        <v>30</v>
      </c>
      <c r="F93" s="120">
        <v>1129.77</v>
      </c>
      <c r="G93" s="119">
        <f t="shared" si="10"/>
        <v>33894</v>
      </c>
      <c r="H93" s="131"/>
      <c r="I93" s="132">
        <v>1129.77</v>
      </c>
      <c r="J93" s="140">
        <f t="shared" si="6"/>
        <v>0</v>
      </c>
      <c r="K93" s="144">
        <f t="shared" si="7"/>
        <v>30</v>
      </c>
      <c r="L93" s="145">
        <f t="shared" si="8"/>
        <v>1129.77</v>
      </c>
      <c r="M93" s="146">
        <f t="shared" si="9"/>
        <v>33893.1</v>
      </c>
      <c r="N93" s="90"/>
    </row>
    <row r="94" spans="1:14" ht="30" x14ac:dyDescent="0.25">
      <c r="A94" s="87" t="s">
        <v>246</v>
      </c>
      <c r="B94" s="87" t="s">
        <v>247</v>
      </c>
      <c r="C94" s="89" t="s">
        <v>248</v>
      </c>
      <c r="D94" s="88" t="s">
        <v>63</v>
      </c>
      <c r="E94" s="119">
        <v>422.5</v>
      </c>
      <c r="F94" s="120">
        <v>36.83</v>
      </c>
      <c r="G94" s="119">
        <f t="shared" si="10"/>
        <v>15548</v>
      </c>
      <c r="H94" s="131"/>
      <c r="I94" s="132">
        <v>36.83</v>
      </c>
      <c r="J94" s="140">
        <f t="shared" si="6"/>
        <v>0</v>
      </c>
      <c r="K94" s="144">
        <f t="shared" si="7"/>
        <v>422.5</v>
      </c>
      <c r="L94" s="145">
        <f t="shared" si="8"/>
        <v>36.83</v>
      </c>
      <c r="M94" s="146">
        <f t="shared" si="9"/>
        <v>15560.674999999999</v>
      </c>
      <c r="N94" s="90"/>
    </row>
    <row r="95" spans="1:14" x14ac:dyDescent="0.25">
      <c r="A95" s="87" t="s">
        <v>249</v>
      </c>
      <c r="B95" s="87" t="s">
        <v>250</v>
      </c>
      <c r="C95" s="89" t="s">
        <v>251</v>
      </c>
      <c r="D95" s="88" t="s">
        <v>63</v>
      </c>
      <c r="E95" s="119">
        <v>422.5</v>
      </c>
      <c r="F95" s="120">
        <v>27.62</v>
      </c>
      <c r="G95" s="119">
        <f t="shared" si="10"/>
        <v>11661</v>
      </c>
      <c r="H95" s="131"/>
      <c r="I95" s="132">
        <v>27.62</v>
      </c>
      <c r="J95" s="140">
        <f t="shared" si="6"/>
        <v>0</v>
      </c>
      <c r="K95" s="144">
        <f t="shared" si="7"/>
        <v>422.5</v>
      </c>
      <c r="L95" s="145">
        <f t="shared" si="8"/>
        <v>27.62</v>
      </c>
      <c r="M95" s="146">
        <f t="shared" si="9"/>
        <v>11669.45</v>
      </c>
      <c r="N95" s="90"/>
    </row>
    <row r="96" spans="1:14" ht="45" x14ac:dyDescent="0.25">
      <c r="A96" s="87" t="s">
        <v>252</v>
      </c>
      <c r="B96" s="87" t="s">
        <v>253</v>
      </c>
      <c r="C96" s="89" t="s">
        <v>254</v>
      </c>
      <c r="D96" s="88" t="s">
        <v>233</v>
      </c>
      <c r="E96" s="119">
        <v>30</v>
      </c>
      <c r="F96" s="120">
        <v>7599.34</v>
      </c>
      <c r="G96" s="119">
        <f t="shared" si="10"/>
        <v>227979</v>
      </c>
      <c r="H96" s="131"/>
      <c r="I96" s="132">
        <v>7599.34</v>
      </c>
      <c r="J96" s="140">
        <f t="shared" si="6"/>
        <v>0</v>
      </c>
      <c r="K96" s="144">
        <f t="shared" si="7"/>
        <v>30</v>
      </c>
      <c r="L96" s="145">
        <f t="shared" si="8"/>
        <v>7599.34</v>
      </c>
      <c r="M96" s="146">
        <f t="shared" si="9"/>
        <v>227980.2</v>
      </c>
      <c r="N96" s="90"/>
    </row>
    <row r="97" spans="1:14" ht="30" x14ac:dyDescent="0.25">
      <c r="A97" s="87" t="s">
        <v>255</v>
      </c>
      <c r="B97" s="87" t="s">
        <v>256</v>
      </c>
      <c r="C97" s="89" t="s">
        <v>257</v>
      </c>
      <c r="D97" s="88" t="s">
        <v>233</v>
      </c>
      <c r="E97" s="119">
        <v>1</v>
      </c>
      <c r="F97" s="120">
        <v>14566.86</v>
      </c>
      <c r="G97" s="119">
        <f t="shared" si="10"/>
        <v>14566.9</v>
      </c>
      <c r="H97" s="131"/>
      <c r="I97" s="132">
        <v>14566.86</v>
      </c>
      <c r="J97" s="140">
        <f t="shared" si="6"/>
        <v>0</v>
      </c>
      <c r="K97" s="144">
        <f t="shared" si="7"/>
        <v>1</v>
      </c>
      <c r="L97" s="145">
        <f t="shared" si="8"/>
        <v>14566.86</v>
      </c>
      <c r="M97" s="146">
        <f t="shared" si="9"/>
        <v>14566.86</v>
      </c>
      <c r="N97" s="90"/>
    </row>
    <row r="98" spans="1:14" ht="30" x14ac:dyDescent="0.25">
      <c r="A98" s="87" t="s">
        <v>258</v>
      </c>
      <c r="B98" s="87" t="s">
        <v>259</v>
      </c>
      <c r="C98" s="89" t="s">
        <v>260</v>
      </c>
      <c r="D98" s="88" t="s">
        <v>233</v>
      </c>
      <c r="E98" s="119">
        <v>26</v>
      </c>
      <c r="F98" s="120">
        <v>14566.86</v>
      </c>
      <c r="G98" s="119">
        <f t="shared" si="10"/>
        <v>378739.4</v>
      </c>
      <c r="H98" s="131"/>
      <c r="I98" s="132">
        <v>14566.86</v>
      </c>
      <c r="J98" s="140">
        <f t="shared" si="6"/>
        <v>0</v>
      </c>
      <c r="K98" s="144">
        <f t="shared" si="7"/>
        <v>26</v>
      </c>
      <c r="L98" s="145">
        <f t="shared" si="8"/>
        <v>14566.86</v>
      </c>
      <c r="M98" s="146">
        <f t="shared" si="9"/>
        <v>378738.36</v>
      </c>
      <c r="N98" s="90"/>
    </row>
    <row r="99" spans="1:14" ht="30" x14ac:dyDescent="0.25">
      <c r="A99" s="87" t="s">
        <v>261</v>
      </c>
      <c r="B99" s="87" t="s">
        <v>262</v>
      </c>
      <c r="C99" s="89" t="s">
        <v>263</v>
      </c>
      <c r="D99" s="88" t="s">
        <v>233</v>
      </c>
      <c r="E99" s="119">
        <v>21</v>
      </c>
      <c r="F99" s="120">
        <v>775.98</v>
      </c>
      <c r="G99" s="119">
        <f t="shared" si="10"/>
        <v>16296</v>
      </c>
      <c r="H99" s="131"/>
      <c r="I99" s="132">
        <v>775.98</v>
      </c>
      <c r="J99" s="140">
        <f t="shared" si="6"/>
        <v>0</v>
      </c>
      <c r="K99" s="144">
        <f t="shared" si="7"/>
        <v>21</v>
      </c>
      <c r="L99" s="145">
        <f t="shared" si="8"/>
        <v>775.98</v>
      </c>
      <c r="M99" s="146">
        <f t="shared" si="9"/>
        <v>16295.58</v>
      </c>
      <c r="N99" s="90"/>
    </row>
    <row r="100" spans="1:14" ht="30" x14ac:dyDescent="0.25">
      <c r="A100" s="87" t="s">
        <v>264</v>
      </c>
      <c r="B100" s="87" t="s">
        <v>265</v>
      </c>
      <c r="C100" s="89" t="s">
        <v>266</v>
      </c>
      <c r="D100" s="88" t="s">
        <v>233</v>
      </c>
      <c r="E100" s="119">
        <v>22</v>
      </c>
      <c r="F100" s="120">
        <v>1202.1099999999999</v>
      </c>
      <c r="G100" s="119">
        <f t="shared" si="10"/>
        <v>26446.2</v>
      </c>
      <c r="H100" s="131"/>
      <c r="I100" s="132">
        <v>1202.1099999999999</v>
      </c>
      <c r="J100" s="140">
        <f t="shared" si="6"/>
        <v>0</v>
      </c>
      <c r="K100" s="144">
        <f t="shared" si="7"/>
        <v>22</v>
      </c>
      <c r="L100" s="145">
        <f t="shared" si="8"/>
        <v>1202.1099999999999</v>
      </c>
      <c r="M100" s="146">
        <f t="shared" si="9"/>
        <v>26446.42</v>
      </c>
      <c r="N100" s="90"/>
    </row>
    <row r="101" spans="1:14" ht="30" x14ac:dyDescent="0.25">
      <c r="A101" s="87" t="s">
        <v>267</v>
      </c>
      <c r="B101" s="87" t="s">
        <v>268</v>
      </c>
      <c r="C101" s="89" t="s">
        <v>269</v>
      </c>
      <c r="D101" s="88" t="s">
        <v>233</v>
      </c>
      <c r="E101" s="119">
        <v>10</v>
      </c>
      <c r="F101" s="120">
        <v>3293.31</v>
      </c>
      <c r="G101" s="119">
        <f t="shared" si="10"/>
        <v>32933</v>
      </c>
      <c r="H101" s="131"/>
      <c r="I101" s="132">
        <v>3293.31</v>
      </c>
      <c r="J101" s="140">
        <f t="shared" si="6"/>
        <v>0</v>
      </c>
      <c r="K101" s="144">
        <f t="shared" si="7"/>
        <v>10</v>
      </c>
      <c r="L101" s="145">
        <f t="shared" si="8"/>
        <v>3293.31</v>
      </c>
      <c r="M101" s="146">
        <f t="shared" si="9"/>
        <v>32933.1</v>
      </c>
      <c r="N101" s="90"/>
    </row>
    <row r="102" spans="1:14" ht="30" x14ac:dyDescent="0.25">
      <c r="A102" s="87" t="s">
        <v>270</v>
      </c>
      <c r="B102" s="87" t="s">
        <v>271</v>
      </c>
      <c r="C102" s="89" t="s">
        <v>272</v>
      </c>
      <c r="D102" s="88" t="s">
        <v>233</v>
      </c>
      <c r="E102" s="119">
        <v>3</v>
      </c>
      <c r="F102" s="120">
        <v>313.02</v>
      </c>
      <c r="G102" s="119">
        <f t="shared" si="10"/>
        <v>939</v>
      </c>
      <c r="H102" s="131"/>
      <c r="I102" s="132">
        <v>313.02</v>
      </c>
      <c r="J102" s="140">
        <f t="shared" si="6"/>
        <v>0</v>
      </c>
      <c r="K102" s="144">
        <f t="shared" si="7"/>
        <v>3</v>
      </c>
      <c r="L102" s="145">
        <f t="shared" si="8"/>
        <v>313.02</v>
      </c>
      <c r="M102" s="146">
        <f t="shared" si="9"/>
        <v>939.06</v>
      </c>
      <c r="N102" s="90"/>
    </row>
    <row r="103" spans="1:14" ht="30" x14ac:dyDescent="0.25">
      <c r="A103" s="87" t="s">
        <v>273</v>
      </c>
      <c r="B103" s="87" t="s">
        <v>274</v>
      </c>
      <c r="C103" s="89" t="s">
        <v>275</v>
      </c>
      <c r="D103" s="88" t="s">
        <v>233</v>
      </c>
      <c r="E103" s="119">
        <v>2</v>
      </c>
      <c r="F103" s="120">
        <v>220.96</v>
      </c>
      <c r="G103" s="119">
        <f t="shared" si="10"/>
        <v>442</v>
      </c>
      <c r="H103" s="131"/>
      <c r="I103" s="132">
        <v>220.96</v>
      </c>
      <c r="J103" s="140">
        <f t="shared" si="6"/>
        <v>0</v>
      </c>
      <c r="K103" s="144">
        <f t="shared" si="7"/>
        <v>2</v>
      </c>
      <c r="L103" s="145">
        <f t="shared" si="8"/>
        <v>220.96</v>
      </c>
      <c r="M103" s="146">
        <f t="shared" si="9"/>
        <v>441.92</v>
      </c>
      <c r="N103" s="90"/>
    </row>
    <row r="104" spans="1:14" ht="30" x14ac:dyDescent="0.25">
      <c r="A104" s="87" t="s">
        <v>276</v>
      </c>
      <c r="B104" s="87" t="s">
        <v>277</v>
      </c>
      <c r="C104" s="89" t="s">
        <v>278</v>
      </c>
      <c r="D104" s="88" t="s">
        <v>233</v>
      </c>
      <c r="E104" s="119">
        <v>4</v>
      </c>
      <c r="F104" s="120">
        <v>270.94</v>
      </c>
      <c r="G104" s="119">
        <f t="shared" si="10"/>
        <v>1083.5999999999999</v>
      </c>
      <c r="H104" s="131"/>
      <c r="I104" s="132">
        <v>270.94</v>
      </c>
      <c r="J104" s="140">
        <f t="shared" si="6"/>
        <v>0</v>
      </c>
      <c r="K104" s="144">
        <f t="shared" si="7"/>
        <v>4</v>
      </c>
      <c r="L104" s="145">
        <f t="shared" si="8"/>
        <v>270.94</v>
      </c>
      <c r="M104" s="146">
        <f t="shared" si="9"/>
        <v>1083.76</v>
      </c>
      <c r="N104" s="90"/>
    </row>
    <row r="105" spans="1:14" ht="30" x14ac:dyDescent="0.25">
      <c r="A105" s="87" t="s">
        <v>279</v>
      </c>
      <c r="B105" s="87" t="s">
        <v>280</v>
      </c>
      <c r="C105" s="89" t="s">
        <v>281</v>
      </c>
      <c r="D105" s="88" t="s">
        <v>233</v>
      </c>
      <c r="E105" s="119">
        <v>7</v>
      </c>
      <c r="F105" s="120">
        <v>345.9</v>
      </c>
      <c r="G105" s="119">
        <f t="shared" si="10"/>
        <v>2421.3000000000002</v>
      </c>
      <c r="H105" s="131"/>
      <c r="I105" s="132">
        <v>345.9</v>
      </c>
      <c r="J105" s="140">
        <f t="shared" si="6"/>
        <v>0</v>
      </c>
      <c r="K105" s="144">
        <f t="shared" si="7"/>
        <v>7</v>
      </c>
      <c r="L105" s="145">
        <f t="shared" si="8"/>
        <v>345.9</v>
      </c>
      <c r="M105" s="146">
        <f t="shared" si="9"/>
        <v>2421.2999999999997</v>
      </c>
      <c r="N105" s="90"/>
    </row>
    <row r="106" spans="1:14" ht="30" x14ac:dyDescent="0.25">
      <c r="A106" s="87" t="s">
        <v>282</v>
      </c>
      <c r="B106" s="87" t="s">
        <v>283</v>
      </c>
      <c r="C106" s="89" t="s">
        <v>284</v>
      </c>
      <c r="D106" s="88" t="s">
        <v>233</v>
      </c>
      <c r="E106" s="119">
        <v>5</v>
      </c>
      <c r="F106" s="120">
        <v>395.88</v>
      </c>
      <c r="G106" s="119">
        <f t="shared" si="10"/>
        <v>1979.5</v>
      </c>
      <c r="H106" s="131"/>
      <c r="I106" s="132">
        <v>395.88</v>
      </c>
      <c r="J106" s="140">
        <f t="shared" si="6"/>
        <v>0</v>
      </c>
      <c r="K106" s="144">
        <f t="shared" si="7"/>
        <v>5</v>
      </c>
      <c r="L106" s="145">
        <f t="shared" si="8"/>
        <v>395.88</v>
      </c>
      <c r="M106" s="146">
        <f t="shared" si="9"/>
        <v>1979.4</v>
      </c>
      <c r="N106" s="90"/>
    </row>
    <row r="107" spans="1:14" ht="30" x14ac:dyDescent="0.25">
      <c r="A107" s="87" t="s">
        <v>285</v>
      </c>
      <c r="B107" s="87" t="s">
        <v>286</v>
      </c>
      <c r="C107" s="89" t="s">
        <v>287</v>
      </c>
      <c r="D107" s="88" t="s">
        <v>233</v>
      </c>
      <c r="E107" s="119">
        <v>27</v>
      </c>
      <c r="F107" s="120">
        <v>1530.92</v>
      </c>
      <c r="G107" s="119">
        <f t="shared" si="10"/>
        <v>41334.300000000003</v>
      </c>
      <c r="H107" s="131"/>
      <c r="I107" s="132">
        <v>1530.92</v>
      </c>
      <c r="J107" s="140">
        <f t="shared" si="6"/>
        <v>0</v>
      </c>
      <c r="K107" s="144">
        <f t="shared" si="7"/>
        <v>27</v>
      </c>
      <c r="L107" s="145">
        <f t="shared" si="8"/>
        <v>1530.92</v>
      </c>
      <c r="M107" s="146">
        <f t="shared" si="9"/>
        <v>41334.840000000004</v>
      </c>
      <c r="N107" s="90"/>
    </row>
    <row r="108" spans="1:14" ht="30" x14ac:dyDescent="0.25">
      <c r="A108" s="87" t="s">
        <v>288</v>
      </c>
      <c r="B108" s="87" t="s">
        <v>289</v>
      </c>
      <c r="C108" s="89" t="s">
        <v>290</v>
      </c>
      <c r="D108" s="88" t="s">
        <v>233</v>
      </c>
      <c r="E108" s="119">
        <v>80</v>
      </c>
      <c r="F108" s="120">
        <v>211.75</v>
      </c>
      <c r="G108" s="119">
        <f t="shared" si="10"/>
        <v>16944</v>
      </c>
      <c r="H108" s="131"/>
      <c r="I108" s="132">
        <v>211.75</v>
      </c>
      <c r="J108" s="140">
        <f t="shared" si="6"/>
        <v>0</v>
      </c>
      <c r="K108" s="144">
        <f t="shared" si="7"/>
        <v>80</v>
      </c>
      <c r="L108" s="145">
        <f t="shared" si="8"/>
        <v>211.75</v>
      </c>
      <c r="M108" s="146">
        <f t="shared" si="9"/>
        <v>16940</v>
      </c>
      <c r="N108" s="90"/>
    </row>
    <row r="109" spans="1:14" ht="30" x14ac:dyDescent="0.25">
      <c r="A109" s="87" t="s">
        <v>291</v>
      </c>
      <c r="B109" s="87" t="s">
        <v>292</v>
      </c>
      <c r="C109" s="89" t="s">
        <v>293</v>
      </c>
      <c r="D109" s="88" t="s">
        <v>233</v>
      </c>
      <c r="E109" s="119">
        <v>3</v>
      </c>
      <c r="F109" s="120">
        <v>5063.59</v>
      </c>
      <c r="G109" s="119">
        <f t="shared" si="10"/>
        <v>15190.8</v>
      </c>
      <c r="H109" s="131"/>
      <c r="I109" s="132">
        <v>5063.59</v>
      </c>
      <c r="J109" s="140">
        <f t="shared" si="6"/>
        <v>0</v>
      </c>
      <c r="K109" s="144">
        <f t="shared" si="7"/>
        <v>3</v>
      </c>
      <c r="L109" s="145">
        <f t="shared" si="8"/>
        <v>5063.59</v>
      </c>
      <c r="M109" s="146">
        <f t="shared" si="9"/>
        <v>15190.77</v>
      </c>
      <c r="N109" s="90"/>
    </row>
    <row r="110" spans="1:14" ht="45" x14ac:dyDescent="0.25">
      <c r="A110" s="87" t="s">
        <v>294</v>
      </c>
      <c r="B110" s="87" t="s">
        <v>295</v>
      </c>
      <c r="C110" s="89" t="s">
        <v>296</v>
      </c>
      <c r="D110" s="88" t="s">
        <v>233</v>
      </c>
      <c r="E110" s="119">
        <v>3</v>
      </c>
      <c r="F110" s="120">
        <v>18211.84</v>
      </c>
      <c r="G110" s="119">
        <f t="shared" si="10"/>
        <v>54635.4</v>
      </c>
      <c r="H110" s="131"/>
      <c r="I110" s="132">
        <v>18211.84</v>
      </c>
      <c r="J110" s="140">
        <f t="shared" si="6"/>
        <v>0</v>
      </c>
      <c r="K110" s="144">
        <f t="shared" si="7"/>
        <v>3</v>
      </c>
      <c r="L110" s="145">
        <f t="shared" si="8"/>
        <v>18211.84</v>
      </c>
      <c r="M110" s="146">
        <f t="shared" si="9"/>
        <v>54635.520000000004</v>
      </c>
      <c r="N110" s="90"/>
    </row>
    <row r="111" spans="1:14" ht="30" x14ac:dyDescent="0.25">
      <c r="A111" s="87" t="s">
        <v>297</v>
      </c>
      <c r="B111" s="87" t="s">
        <v>259</v>
      </c>
      <c r="C111" s="89" t="s">
        <v>260</v>
      </c>
      <c r="D111" s="88" t="s">
        <v>233</v>
      </c>
      <c r="E111" s="119">
        <v>3</v>
      </c>
      <c r="F111" s="120">
        <v>14566.86</v>
      </c>
      <c r="G111" s="119">
        <f t="shared" si="10"/>
        <v>43700.7</v>
      </c>
      <c r="H111" s="131"/>
      <c r="I111" s="132">
        <v>14566.86</v>
      </c>
      <c r="J111" s="140">
        <f t="shared" si="6"/>
        <v>0</v>
      </c>
      <c r="K111" s="144">
        <f t="shared" si="7"/>
        <v>3</v>
      </c>
      <c r="L111" s="145">
        <f t="shared" si="8"/>
        <v>14566.86</v>
      </c>
      <c r="M111" s="146">
        <f t="shared" si="9"/>
        <v>43700.58</v>
      </c>
      <c r="N111" s="90"/>
    </row>
    <row r="112" spans="1:14" ht="30" x14ac:dyDescent="0.25">
      <c r="A112" s="87" t="s">
        <v>298</v>
      </c>
      <c r="B112" s="87" t="s">
        <v>262</v>
      </c>
      <c r="C112" s="89" t="s">
        <v>263</v>
      </c>
      <c r="D112" s="88" t="s">
        <v>233</v>
      </c>
      <c r="E112" s="119">
        <v>3</v>
      </c>
      <c r="F112" s="120">
        <v>775.98</v>
      </c>
      <c r="G112" s="119">
        <f t="shared" si="10"/>
        <v>2328</v>
      </c>
      <c r="H112" s="131"/>
      <c r="I112" s="132">
        <v>775.98</v>
      </c>
      <c r="J112" s="140">
        <f t="shared" si="6"/>
        <v>0</v>
      </c>
      <c r="K112" s="144">
        <f t="shared" si="7"/>
        <v>3</v>
      </c>
      <c r="L112" s="145">
        <f t="shared" si="8"/>
        <v>775.98</v>
      </c>
      <c r="M112" s="146">
        <f t="shared" si="9"/>
        <v>2327.94</v>
      </c>
      <c r="N112" s="90"/>
    </row>
    <row r="113" spans="1:14" ht="30" x14ac:dyDescent="0.25">
      <c r="A113" s="87" t="s">
        <v>299</v>
      </c>
      <c r="B113" s="87" t="s">
        <v>265</v>
      </c>
      <c r="C113" s="89" t="s">
        <v>266</v>
      </c>
      <c r="D113" s="88" t="s">
        <v>233</v>
      </c>
      <c r="E113" s="119">
        <v>3</v>
      </c>
      <c r="F113" s="120">
        <v>1202.1099999999999</v>
      </c>
      <c r="G113" s="119">
        <f t="shared" si="10"/>
        <v>3606.3</v>
      </c>
      <c r="H113" s="131"/>
      <c r="I113" s="132">
        <v>1202.1099999999999</v>
      </c>
      <c r="J113" s="140">
        <f t="shared" si="6"/>
        <v>0</v>
      </c>
      <c r="K113" s="144">
        <f t="shared" si="7"/>
        <v>3</v>
      </c>
      <c r="L113" s="145">
        <f t="shared" si="8"/>
        <v>1202.1099999999999</v>
      </c>
      <c r="M113" s="146">
        <f t="shared" si="9"/>
        <v>3606.33</v>
      </c>
      <c r="N113" s="90"/>
    </row>
    <row r="114" spans="1:14" ht="30" x14ac:dyDescent="0.25">
      <c r="A114" s="87" t="s">
        <v>300</v>
      </c>
      <c r="B114" s="87" t="s">
        <v>265</v>
      </c>
      <c r="C114" s="89" t="s">
        <v>266</v>
      </c>
      <c r="D114" s="88" t="s">
        <v>233</v>
      </c>
      <c r="E114" s="119">
        <v>1</v>
      </c>
      <c r="F114" s="120">
        <v>1202.1099999999999</v>
      </c>
      <c r="G114" s="119">
        <f t="shared" si="10"/>
        <v>1202.0999999999999</v>
      </c>
      <c r="H114" s="131"/>
      <c r="I114" s="132">
        <v>1202.1099999999999</v>
      </c>
      <c r="J114" s="140">
        <f t="shared" si="6"/>
        <v>0</v>
      </c>
      <c r="K114" s="144">
        <f t="shared" si="7"/>
        <v>1</v>
      </c>
      <c r="L114" s="145">
        <f t="shared" si="8"/>
        <v>1202.1099999999999</v>
      </c>
      <c r="M114" s="146">
        <f t="shared" si="9"/>
        <v>1202.1099999999999</v>
      </c>
      <c r="N114" s="90"/>
    </row>
    <row r="115" spans="1:14" ht="30" x14ac:dyDescent="0.25">
      <c r="A115" s="87" t="s">
        <v>301</v>
      </c>
      <c r="B115" s="87" t="s">
        <v>268</v>
      </c>
      <c r="C115" s="89" t="s">
        <v>269</v>
      </c>
      <c r="D115" s="88" t="s">
        <v>233</v>
      </c>
      <c r="E115" s="119">
        <v>3</v>
      </c>
      <c r="F115" s="120">
        <v>3293.31</v>
      </c>
      <c r="G115" s="119">
        <f t="shared" si="10"/>
        <v>9879.9</v>
      </c>
      <c r="H115" s="131"/>
      <c r="I115" s="132">
        <v>3293.31</v>
      </c>
      <c r="J115" s="140">
        <f t="shared" si="6"/>
        <v>0</v>
      </c>
      <c r="K115" s="144">
        <f t="shared" si="7"/>
        <v>3</v>
      </c>
      <c r="L115" s="145">
        <f t="shared" si="8"/>
        <v>3293.31</v>
      </c>
      <c r="M115" s="146">
        <f t="shared" si="9"/>
        <v>9879.93</v>
      </c>
      <c r="N115" s="90"/>
    </row>
    <row r="116" spans="1:14" ht="30" x14ac:dyDescent="0.25">
      <c r="A116" s="87" t="s">
        <v>302</v>
      </c>
      <c r="B116" s="87" t="s">
        <v>280</v>
      </c>
      <c r="C116" s="89" t="s">
        <v>281</v>
      </c>
      <c r="D116" s="88" t="s">
        <v>233</v>
      </c>
      <c r="E116" s="119">
        <v>3</v>
      </c>
      <c r="F116" s="120">
        <v>345.9</v>
      </c>
      <c r="G116" s="119">
        <f t="shared" si="10"/>
        <v>1037.7</v>
      </c>
      <c r="H116" s="131"/>
      <c r="I116" s="132">
        <v>345.9</v>
      </c>
      <c r="J116" s="140">
        <f t="shared" si="6"/>
        <v>0</v>
      </c>
      <c r="K116" s="144">
        <f t="shared" si="7"/>
        <v>3</v>
      </c>
      <c r="L116" s="145">
        <f t="shared" si="8"/>
        <v>345.9</v>
      </c>
      <c r="M116" s="146">
        <f t="shared" si="9"/>
        <v>1037.6999999999998</v>
      </c>
      <c r="N116" s="90"/>
    </row>
    <row r="117" spans="1:14" ht="30" x14ac:dyDescent="0.25">
      <c r="A117" s="87" t="s">
        <v>303</v>
      </c>
      <c r="B117" s="87" t="s">
        <v>286</v>
      </c>
      <c r="C117" s="89" t="s">
        <v>287</v>
      </c>
      <c r="D117" s="88" t="s">
        <v>233</v>
      </c>
      <c r="E117" s="119">
        <v>3</v>
      </c>
      <c r="F117" s="120">
        <v>1530.92</v>
      </c>
      <c r="G117" s="119">
        <f t="shared" si="10"/>
        <v>4592.7</v>
      </c>
      <c r="H117" s="131"/>
      <c r="I117" s="132">
        <v>1530.92</v>
      </c>
      <c r="J117" s="140">
        <f t="shared" si="6"/>
        <v>0</v>
      </c>
      <c r="K117" s="144">
        <f t="shared" si="7"/>
        <v>3</v>
      </c>
      <c r="L117" s="145">
        <f t="shared" si="8"/>
        <v>1530.92</v>
      </c>
      <c r="M117" s="146">
        <f t="shared" si="9"/>
        <v>4592.76</v>
      </c>
      <c r="N117" s="90"/>
    </row>
    <row r="118" spans="1:14" ht="30" x14ac:dyDescent="0.25">
      <c r="A118" s="87" t="s">
        <v>304</v>
      </c>
      <c r="B118" s="87" t="s">
        <v>289</v>
      </c>
      <c r="C118" s="89" t="s">
        <v>290</v>
      </c>
      <c r="D118" s="88" t="s">
        <v>233</v>
      </c>
      <c r="E118" s="119">
        <v>13</v>
      </c>
      <c r="F118" s="120">
        <v>211.75</v>
      </c>
      <c r="G118" s="119">
        <f t="shared" si="10"/>
        <v>2753.4</v>
      </c>
      <c r="H118" s="131"/>
      <c r="I118" s="132">
        <v>211.75</v>
      </c>
      <c r="J118" s="140">
        <f t="shared" si="6"/>
        <v>0</v>
      </c>
      <c r="K118" s="144">
        <f t="shared" si="7"/>
        <v>13</v>
      </c>
      <c r="L118" s="145">
        <f t="shared" si="8"/>
        <v>211.75</v>
      </c>
      <c r="M118" s="146">
        <f t="shared" si="9"/>
        <v>2752.75</v>
      </c>
      <c r="N118" s="90"/>
    </row>
    <row r="119" spans="1:14" x14ac:dyDescent="0.25">
      <c r="A119" s="87" t="s">
        <v>305</v>
      </c>
      <c r="B119" s="87" t="s">
        <v>306</v>
      </c>
      <c r="C119" s="89" t="s">
        <v>307</v>
      </c>
      <c r="D119" s="88" t="s">
        <v>233</v>
      </c>
      <c r="E119" s="119">
        <v>30</v>
      </c>
      <c r="F119" s="120">
        <v>485.32</v>
      </c>
      <c r="G119" s="119">
        <f t="shared" si="10"/>
        <v>14559</v>
      </c>
      <c r="H119" s="131"/>
      <c r="I119" s="132">
        <v>485.32</v>
      </c>
      <c r="J119" s="140">
        <f t="shared" si="6"/>
        <v>0</v>
      </c>
      <c r="K119" s="144">
        <f t="shared" si="7"/>
        <v>30</v>
      </c>
      <c r="L119" s="145">
        <f t="shared" si="8"/>
        <v>485.32</v>
      </c>
      <c r="M119" s="146">
        <f t="shared" si="9"/>
        <v>14559.6</v>
      </c>
      <c r="N119" s="90"/>
    </row>
    <row r="120" spans="1:14" ht="30" x14ac:dyDescent="0.25">
      <c r="A120" s="87" t="s">
        <v>308</v>
      </c>
      <c r="B120" s="87" t="s">
        <v>309</v>
      </c>
      <c r="C120" s="89" t="s">
        <v>310</v>
      </c>
      <c r="D120" s="88" t="s">
        <v>233</v>
      </c>
      <c r="E120" s="119">
        <v>1</v>
      </c>
      <c r="F120" s="120">
        <v>485.32</v>
      </c>
      <c r="G120" s="119">
        <f t="shared" si="10"/>
        <v>485.3</v>
      </c>
      <c r="H120" s="131"/>
      <c r="I120" s="132">
        <v>485.32</v>
      </c>
      <c r="J120" s="140">
        <f t="shared" si="6"/>
        <v>0</v>
      </c>
      <c r="K120" s="144">
        <f t="shared" si="7"/>
        <v>1</v>
      </c>
      <c r="L120" s="145">
        <f t="shared" si="8"/>
        <v>485.32</v>
      </c>
      <c r="M120" s="146">
        <f t="shared" si="9"/>
        <v>485.32</v>
      </c>
      <c r="N120" s="90"/>
    </row>
    <row r="121" spans="1:14" ht="30" x14ac:dyDescent="0.25">
      <c r="A121" s="87" t="s">
        <v>311</v>
      </c>
      <c r="B121" s="87" t="s">
        <v>312</v>
      </c>
      <c r="C121" s="89" t="s">
        <v>313</v>
      </c>
      <c r="D121" s="88" t="s">
        <v>233</v>
      </c>
      <c r="E121" s="119">
        <v>1</v>
      </c>
      <c r="F121" s="120">
        <v>6510.34</v>
      </c>
      <c r="G121" s="119">
        <f t="shared" si="10"/>
        <v>6510.3</v>
      </c>
      <c r="H121" s="131"/>
      <c r="I121" s="132">
        <v>6510.34</v>
      </c>
      <c r="J121" s="140">
        <f t="shared" si="6"/>
        <v>0</v>
      </c>
      <c r="K121" s="144">
        <f t="shared" si="7"/>
        <v>1</v>
      </c>
      <c r="L121" s="145">
        <f t="shared" si="8"/>
        <v>6510.34</v>
      </c>
      <c r="M121" s="146">
        <f t="shared" si="9"/>
        <v>6510.34</v>
      </c>
      <c r="N121" s="90"/>
    </row>
    <row r="122" spans="1:14" ht="30" x14ac:dyDescent="0.25">
      <c r="A122" s="87" t="s">
        <v>314</v>
      </c>
      <c r="B122" s="87" t="s">
        <v>315</v>
      </c>
      <c r="C122" s="89" t="s">
        <v>316</v>
      </c>
      <c r="D122" s="88" t="s">
        <v>233</v>
      </c>
      <c r="E122" s="119">
        <v>29</v>
      </c>
      <c r="F122" s="120">
        <v>485.32</v>
      </c>
      <c r="G122" s="119">
        <f t="shared" si="10"/>
        <v>14073.7</v>
      </c>
      <c r="H122" s="131"/>
      <c r="I122" s="132">
        <v>485.32</v>
      </c>
      <c r="J122" s="140">
        <f t="shared" si="6"/>
        <v>0</v>
      </c>
      <c r="K122" s="144">
        <f t="shared" si="7"/>
        <v>29</v>
      </c>
      <c r="L122" s="145">
        <f t="shared" si="8"/>
        <v>485.32</v>
      </c>
      <c r="M122" s="146">
        <f t="shared" si="9"/>
        <v>14074.28</v>
      </c>
      <c r="N122" s="90"/>
    </row>
    <row r="123" spans="1:14" ht="30" x14ac:dyDescent="0.25">
      <c r="A123" s="87" t="s">
        <v>317</v>
      </c>
      <c r="B123" s="87" t="s">
        <v>318</v>
      </c>
      <c r="C123" s="89" t="s">
        <v>319</v>
      </c>
      <c r="D123" s="88" t="s">
        <v>233</v>
      </c>
      <c r="E123" s="119">
        <v>28</v>
      </c>
      <c r="F123" s="120">
        <v>6510.34</v>
      </c>
      <c r="G123" s="119">
        <f t="shared" si="10"/>
        <v>182288.4</v>
      </c>
      <c r="H123" s="131"/>
      <c r="I123" s="132">
        <v>6510.34</v>
      </c>
      <c r="J123" s="140">
        <f t="shared" si="6"/>
        <v>0</v>
      </c>
      <c r="K123" s="144">
        <f t="shared" si="7"/>
        <v>28</v>
      </c>
      <c r="L123" s="145">
        <f t="shared" si="8"/>
        <v>6510.34</v>
      </c>
      <c r="M123" s="146">
        <f t="shared" si="9"/>
        <v>182289.52000000002</v>
      </c>
      <c r="N123" s="90"/>
    </row>
    <row r="124" spans="1:14" ht="30" x14ac:dyDescent="0.25">
      <c r="A124" s="87" t="s">
        <v>320</v>
      </c>
      <c r="B124" s="87" t="s">
        <v>321</v>
      </c>
      <c r="C124" s="89" t="s">
        <v>322</v>
      </c>
      <c r="D124" s="88" t="s">
        <v>233</v>
      </c>
      <c r="E124" s="119">
        <v>1</v>
      </c>
      <c r="F124" s="120">
        <v>6510.34</v>
      </c>
      <c r="G124" s="119">
        <f t="shared" si="10"/>
        <v>6510.3</v>
      </c>
      <c r="H124" s="131"/>
      <c r="I124" s="132">
        <v>6510.34</v>
      </c>
      <c r="J124" s="140">
        <f t="shared" si="6"/>
        <v>0</v>
      </c>
      <c r="K124" s="144">
        <f t="shared" si="7"/>
        <v>1</v>
      </c>
      <c r="L124" s="145">
        <f t="shared" si="8"/>
        <v>6510.34</v>
      </c>
      <c r="M124" s="146">
        <f t="shared" si="9"/>
        <v>6510.34</v>
      </c>
      <c r="N124" s="90"/>
    </row>
    <row r="125" spans="1:14" ht="30" x14ac:dyDescent="0.25">
      <c r="A125" s="87" t="s">
        <v>323</v>
      </c>
      <c r="B125" s="87" t="s">
        <v>324</v>
      </c>
      <c r="C125" s="89" t="s">
        <v>325</v>
      </c>
      <c r="D125" s="88" t="s">
        <v>63</v>
      </c>
      <c r="E125" s="119">
        <v>808.9</v>
      </c>
      <c r="F125" s="120">
        <v>9.2100000000000009</v>
      </c>
      <c r="G125" s="119">
        <f t="shared" si="10"/>
        <v>7441.9</v>
      </c>
      <c r="H125" s="131"/>
      <c r="I125" s="132">
        <v>9.2100000000000009</v>
      </c>
      <c r="J125" s="140">
        <f t="shared" si="6"/>
        <v>0</v>
      </c>
      <c r="K125" s="144">
        <f t="shared" si="7"/>
        <v>808.9</v>
      </c>
      <c r="L125" s="145">
        <f t="shared" si="8"/>
        <v>9.2100000000000009</v>
      </c>
      <c r="M125" s="146">
        <f t="shared" si="9"/>
        <v>7449.9690000000001</v>
      </c>
      <c r="N125" s="90"/>
    </row>
    <row r="126" spans="1:14" x14ac:dyDescent="0.25">
      <c r="A126" s="121"/>
      <c r="B126" s="122" t="s">
        <v>39</v>
      </c>
      <c r="C126" s="123" t="s">
        <v>326</v>
      </c>
      <c r="D126" s="121"/>
      <c r="E126" s="121"/>
      <c r="F126" s="129"/>
      <c r="G126" s="130"/>
      <c r="H126" s="135"/>
      <c r="I126" s="136"/>
      <c r="J126" s="141"/>
      <c r="K126" s="148"/>
      <c r="L126" s="149"/>
      <c r="M126" s="150"/>
      <c r="N126" s="90"/>
    </row>
    <row r="127" spans="1:14" ht="45" x14ac:dyDescent="0.25">
      <c r="A127" s="87" t="s">
        <v>327</v>
      </c>
      <c r="B127" s="87" t="s">
        <v>328</v>
      </c>
      <c r="C127" s="89" t="s">
        <v>329</v>
      </c>
      <c r="D127" s="88" t="s">
        <v>63</v>
      </c>
      <c r="E127" s="119">
        <v>2</v>
      </c>
      <c r="F127" s="120">
        <v>258.98</v>
      </c>
      <c r="G127" s="119">
        <f t="shared" ref="G127:G144" si="11">ROUND(ROUND(F127,1)*ROUND(E127,1),1)</f>
        <v>518</v>
      </c>
      <c r="H127" s="131"/>
      <c r="I127" s="132">
        <v>258.98</v>
      </c>
      <c r="J127" s="140">
        <f t="shared" si="6"/>
        <v>0</v>
      </c>
      <c r="K127" s="144">
        <f t="shared" si="7"/>
        <v>2</v>
      </c>
      <c r="L127" s="145">
        <f t="shared" si="8"/>
        <v>258.98</v>
      </c>
      <c r="M127" s="146">
        <f t="shared" si="9"/>
        <v>517.96</v>
      </c>
      <c r="N127" s="90"/>
    </row>
    <row r="128" spans="1:14" x14ac:dyDescent="0.25">
      <c r="A128" s="87" t="s">
        <v>330</v>
      </c>
      <c r="B128" s="87" t="s">
        <v>331</v>
      </c>
      <c r="C128" s="89" t="s">
        <v>332</v>
      </c>
      <c r="D128" s="88" t="s">
        <v>80</v>
      </c>
      <c r="E128" s="119">
        <v>0.2</v>
      </c>
      <c r="F128" s="120">
        <v>2385.6799999999998</v>
      </c>
      <c r="G128" s="119">
        <f t="shared" si="11"/>
        <v>477.1</v>
      </c>
      <c r="H128" s="131"/>
      <c r="I128" s="132">
        <v>2385.6799999999998</v>
      </c>
      <c r="J128" s="140">
        <f t="shared" si="6"/>
        <v>0</v>
      </c>
      <c r="K128" s="144">
        <f t="shared" si="7"/>
        <v>0.2</v>
      </c>
      <c r="L128" s="145">
        <f t="shared" si="8"/>
        <v>2385.6799999999998</v>
      </c>
      <c r="M128" s="146">
        <f t="shared" si="9"/>
        <v>477.13599999999997</v>
      </c>
      <c r="N128" s="90"/>
    </row>
    <row r="129" spans="1:14" x14ac:dyDescent="0.25">
      <c r="A129" s="87" t="s">
        <v>333</v>
      </c>
      <c r="B129" s="87" t="s">
        <v>334</v>
      </c>
      <c r="C129" s="89" t="s">
        <v>335</v>
      </c>
      <c r="D129" s="88" t="s">
        <v>63</v>
      </c>
      <c r="E129" s="119">
        <v>2</v>
      </c>
      <c r="F129" s="120">
        <v>136.78</v>
      </c>
      <c r="G129" s="119">
        <f t="shared" si="11"/>
        <v>273.60000000000002</v>
      </c>
      <c r="H129" s="131"/>
      <c r="I129" s="132">
        <v>136.78</v>
      </c>
      <c r="J129" s="140">
        <f t="shared" si="6"/>
        <v>0</v>
      </c>
      <c r="K129" s="144">
        <f t="shared" si="7"/>
        <v>2</v>
      </c>
      <c r="L129" s="145">
        <f t="shared" si="8"/>
        <v>136.78</v>
      </c>
      <c r="M129" s="146">
        <f t="shared" si="9"/>
        <v>273.56</v>
      </c>
      <c r="N129" s="90"/>
    </row>
    <row r="130" spans="1:14" ht="45" x14ac:dyDescent="0.25">
      <c r="A130" s="87" t="s">
        <v>336</v>
      </c>
      <c r="B130" s="87" t="s">
        <v>337</v>
      </c>
      <c r="C130" s="89" t="s">
        <v>338</v>
      </c>
      <c r="D130" s="88" t="s">
        <v>63</v>
      </c>
      <c r="E130" s="119">
        <v>2</v>
      </c>
      <c r="F130" s="120">
        <v>281.94</v>
      </c>
      <c r="G130" s="119">
        <f t="shared" si="11"/>
        <v>563.79999999999995</v>
      </c>
      <c r="H130" s="131"/>
      <c r="I130" s="132">
        <v>281.94</v>
      </c>
      <c r="J130" s="140">
        <f t="shared" si="6"/>
        <v>0</v>
      </c>
      <c r="K130" s="144">
        <f t="shared" si="7"/>
        <v>2</v>
      </c>
      <c r="L130" s="145">
        <f t="shared" si="8"/>
        <v>281.94</v>
      </c>
      <c r="M130" s="146">
        <f t="shared" si="9"/>
        <v>563.88</v>
      </c>
      <c r="N130" s="90"/>
    </row>
    <row r="131" spans="1:14" x14ac:dyDescent="0.25">
      <c r="A131" s="87" t="s">
        <v>339</v>
      </c>
      <c r="B131" s="87" t="s">
        <v>331</v>
      </c>
      <c r="C131" s="89" t="s">
        <v>332</v>
      </c>
      <c r="D131" s="88" t="s">
        <v>80</v>
      </c>
      <c r="E131" s="119">
        <v>0.2</v>
      </c>
      <c r="F131" s="120">
        <v>2385.6799999999998</v>
      </c>
      <c r="G131" s="119">
        <f t="shared" si="11"/>
        <v>477.1</v>
      </c>
      <c r="H131" s="131"/>
      <c r="I131" s="132">
        <v>2385.6799999999998</v>
      </c>
      <c r="J131" s="140">
        <f t="shared" si="6"/>
        <v>0</v>
      </c>
      <c r="K131" s="144">
        <f t="shared" si="7"/>
        <v>0.2</v>
      </c>
      <c r="L131" s="145">
        <f t="shared" si="8"/>
        <v>2385.6799999999998</v>
      </c>
      <c r="M131" s="146">
        <f t="shared" si="9"/>
        <v>477.13599999999997</v>
      </c>
      <c r="N131" s="90"/>
    </row>
    <row r="132" spans="1:14" ht="30" x14ac:dyDescent="0.25">
      <c r="A132" s="87" t="s">
        <v>340</v>
      </c>
      <c r="B132" s="87" t="s">
        <v>341</v>
      </c>
      <c r="C132" s="89" t="s">
        <v>342</v>
      </c>
      <c r="D132" s="88" t="s">
        <v>63</v>
      </c>
      <c r="E132" s="119">
        <v>4</v>
      </c>
      <c r="F132" s="120">
        <v>190.09</v>
      </c>
      <c r="G132" s="119">
        <f t="shared" si="11"/>
        <v>760.4</v>
      </c>
      <c r="H132" s="131"/>
      <c r="I132" s="132">
        <v>190.09</v>
      </c>
      <c r="J132" s="140">
        <f t="shared" si="6"/>
        <v>0</v>
      </c>
      <c r="K132" s="144">
        <f t="shared" si="7"/>
        <v>4</v>
      </c>
      <c r="L132" s="145">
        <f t="shared" si="8"/>
        <v>190.09</v>
      </c>
      <c r="M132" s="146">
        <f t="shared" si="9"/>
        <v>760.36</v>
      </c>
      <c r="N132" s="90"/>
    </row>
    <row r="133" spans="1:14" x14ac:dyDescent="0.25">
      <c r="A133" s="87" t="s">
        <v>343</v>
      </c>
      <c r="B133" s="87" t="s">
        <v>331</v>
      </c>
      <c r="C133" s="89" t="s">
        <v>332</v>
      </c>
      <c r="D133" s="88" t="s">
        <v>80</v>
      </c>
      <c r="E133" s="119">
        <v>0.2</v>
      </c>
      <c r="F133" s="120">
        <v>2385.6799999999998</v>
      </c>
      <c r="G133" s="119">
        <f t="shared" si="11"/>
        <v>477.1</v>
      </c>
      <c r="H133" s="131"/>
      <c r="I133" s="132">
        <v>2385.6799999999998</v>
      </c>
      <c r="J133" s="140">
        <f t="shared" si="6"/>
        <v>0</v>
      </c>
      <c r="K133" s="144">
        <f t="shared" si="7"/>
        <v>0.2</v>
      </c>
      <c r="L133" s="145">
        <f t="shared" si="8"/>
        <v>2385.6799999999998</v>
      </c>
      <c r="M133" s="146">
        <f t="shared" si="9"/>
        <v>477.13599999999997</v>
      </c>
      <c r="N133" s="90"/>
    </row>
    <row r="134" spans="1:14" ht="30" x14ac:dyDescent="0.25">
      <c r="A134" s="87" t="s">
        <v>344</v>
      </c>
      <c r="B134" s="87" t="s">
        <v>345</v>
      </c>
      <c r="C134" s="89" t="s">
        <v>346</v>
      </c>
      <c r="D134" s="88" t="s">
        <v>63</v>
      </c>
      <c r="E134" s="119">
        <v>4</v>
      </c>
      <c r="F134" s="120">
        <v>46.03</v>
      </c>
      <c r="G134" s="119">
        <f t="shared" si="11"/>
        <v>184</v>
      </c>
      <c r="H134" s="131"/>
      <c r="I134" s="132">
        <v>46.03</v>
      </c>
      <c r="J134" s="140">
        <f t="shared" si="6"/>
        <v>0</v>
      </c>
      <c r="K134" s="144">
        <f t="shared" si="7"/>
        <v>4</v>
      </c>
      <c r="L134" s="145">
        <f t="shared" si="8"/>
        <v>46.03</v>
      </c>
      <c r="M134" s="146">
        <f t="shared" si="9"/>
        <v>184.12</v>
      </c>
      <c r="N134" s="90"/>
    </row>
    <row r="135" spans="1:14" x14ac:dyDescent="0.25">
      <c r="A135" s="87" t="s">
        <v>347</v>
      </c>
      <c r="B135" s="87" t="s">
        <v>348</v>
      </c>
      <c r="C135" s="89" t="s">
        <v>349</v>
      </c>
      <c r="D135" s="88" t="s">
        <v>63</v>
      </c>
      <c r="E135" s="119">
        <v>143.6</v>
      </c>
      <c r="F135" s="120">
        <v>72.34</v>
      </c>
      <c r="G135" s="119">
        <f t="shared" si="11"/>
        <v>10382.299999999999</v>
      </c>
      <c r="H135" s="131">
        <v>-143.6</v>
      </c>
      <c r="I135" s="132">
        <v>72.34</v>
      </c>
      <c r="J135" s="140">
        <f t="shared" si="6"/>
        <v>-10388.023999999999</v>
      </c>
      <c r="K135" s="144">
        <f t="shared" si="7"/>
        <v>0</v>
      </c>
      <c r="L135" s="145">
        <f t="shared" si="8"/>
        <v>72.34</v>
      </c>
      <c r="M135" s="146">
        <f t="shared" si="9"/>
        <v>0</v>
      </c>
      <c r="N135" s="90"/>
    </row>
    <row r="136" spans="1:14" ht="30" x14ac:dyDescent="0.25">
      <c r="A136" s="87" t="s">
        <v>350</v>
      </c>
      <c r="B136" s="87" t="s">
        <v>351</v>
      </c>
      <c r="C136" s="89" t="s">
        <v>352</v>
      </c>
      <c r="D136" s="88" t="s">
        <v>63</v>
      </c>
      <c r="E136" s="119">
        <v>1194.5</v>
      </c>
      <c r="F136" s="120">
        <v>149.94</v>
      </c>
      <c r="G136" s="119">
        <f t="shared" si="11"/>
        <v>179055.6</v>
      </c>
      <c r="H136" s="131"/>
      <c r="I136" s="132">
        <v>149.94</v>
      </c>
      <c r="J136" s="140">
        <f t="shared" si="6"/>
        <v>0</v>
      </c>
      <c r="K136" s="144">
        <f t="shared" si="7"/>
        <v>1194.5</v>
      </c>
      <c r="L136" s="145">
        <f t="shared" si="8"/>
        <v>149.94</v>
      </c>
      <c r="M136" s="146">
        <f t="shared" si="9"/>
        <v>179103.33</v>
      </c>
      <c r="N136" s="90"/>
    </row>
    <row r="137" spans="1:14" ht="30" x14ac:dyDescent="0.25">
      <c r="A137" s="87" t="s">
        <v>353</v>
      </c>
      <c r="B137" s="87" t="s">
        <v>354</v>
      </c>
      <c r="C137" s="89" t="s">
        <v>355</v>
      </c>
      <c r="D137" s="88" t="s">
        <v>63</v>
      </c>
      <c r="E137" s="119">
        <v>143.6</v>
      </c>
      <c r="F137" s="120">
        <v>87.65</v>
      </c>
      <c r="G137" s="119">
        <f t="shared" si="11"/>
        <v>12593.7</v>
      </c>
      <c r="H137" s="131">
        <v>-143.6</v>
      </c>
      <c r="I137" s="132">
        <v>87.65</v>
      </c>
      <c r="J137" s="140">
        <f t="shared" si="6"/>
        <v>-12586.54</v>
      </c>
      <c r="K137" s="144">
        <f t="shared" si="7"/>
        <v>0</v>
      </c>
      <c r="L137" s="145">
        <f t="shared" si="8"/>
        <v>87.65</v>
      </c>
      <c r="M137" s="146">
        <f t="shared" si="9"/>
        <v>0</v>
      </c>
      <c r="N137" s="90"/>
    </row>
    <row r="138" spans="1:14" x14ac:dyDescent="0.25">
      <c r="A138" s="87" t="s">
        <v>356</v>
      </c>
      <c r="B138" s="87" t="s">
        <v>357</v>
      </c>
      <c r="C138" s="89" t="s">
        <v>358</v>
      </c>
      <c r="D138" s="88" t="s">
        <v>119</v>
      </c>
      <c r="E138" s="119">
        <v>982.3</v>
      </c>
      <c r="F138" s="120">
        <v>51.29</v>
      </c>
      <c r="G138" s="119">
        <f t="shared" si="11"/>
        <v>50392</v>
      </c>
      <c r="H138" s="134"/>
      <c r="I138" s="132">
        <v>51.29</v>
      </c>
      <c r="J138" s="140">
        <f t="shared" si="6"/>
        <v>0</v>
      </c>
      <c r="K138" s="144">
        <f t="shared" si="7"/>
        <v>982.3</v>
      </c>
      <c r="L138" s="145">
        <f t="shared" si="8"/>
        <v>51.29</v>
      </c>
      <c r="M138" s="146">
        <f t="shared" si="9"/>
        <v>50382.166999999994</v>
      </c>
      <c r="N138" s="90"/>
    </row>
    <row r="139" spans="1:14" ht="45" x14ac:dyDescent="0.25">
      <c r="A139" s="87" t="s">
        <v>359</v>
      </c>
      <c r="B139" s="87" t="s">
        <v>360</v>
      </c>
      <c r="C139" s="89" t="s">
        <v>361</v>
      </c>
      <c r="D139" s="88" t="s">
        <v>119</v>
      </c>
      <c r="E139" s="119">
        <v>1.4</v>
      </c>
      <c r="F139" s="120">
        <v>154.66999999999999</v>
      </c>
      <c r="G139" s="119">
        <f t="shared" si="11"/>
        <v>216.6</v>
      </c>
      <c r="H139" s="131"/>
      <c r="I139" s="132">
        <v>154.66999999999999</v>
      </c>
      <c r="J139" s="140">
        <f t="shared" si="6"/>
        <v>0</v>
      </c>
      <c r="K139" s="144">
        <f t="shared" si="7"/>
        <v>1.4</v>
      </c>
      <c r="L139" s="145">
        <f t="shared" si="8"/>
        <v>154.66999999999999</v>
      </c>
      <c r="M139" s="146">
        <f t="shared" si="9"/>
        <v>216.53799999999998</v>
      </c>
      <c r="N139" s="90"/>
    </row>
    <row r="140" spans="1:14" ht="45" x14ac:dyDescent="0.25">
      <c r="A140" s="87" t="s">
        <v>362</v>
      </c>
      <c r="B140" s="87" t="s">
        <v>363</v>
      </c>
      <c r="C140" s="89" t="s">
        <v>364</v>
      </c>
      <c r="D140" s="88" t="s">
        <v>119</v>
      </c>
      <c r="E140" s="119">
        <v>372.7</v>
      </c>
      <c r="F140" s="120">
        <v>257.77999999999997</v>
      </c>
      <c r="G140" s="119">
        <f t="shared" si="11"/>
        <v>96082.1</v>
      </c>
      <c r="H140" s="134"/>
      <c r="I140" s="132">
        <v>257.77999999999997</v>
      </c>
      <c r="J140" s="140">
        <f t="shared" si="6"/>
        <v>0</v>
      </c>
      <c r="K140" s="144">
        <f t="shared" si="7"/>
        <v>372.7</v>
      </c>
      <c r="L140" s="145">
        <f t="shared" si="8"/>
        <v>257.77999999999997</v>
      </c>
      <c r="M140" s="146">
        <f t="shared" si="9"/>
        <v>96074.605999999985</v>
      </c>
      <c r="N140" s="90"/>
    </row>
    <row r="141" spans="1:14" ht="30" x14ac:dyDescent="0.25">
      <c r="A141" s="87" t="s">
        <v>365</v>
      </c>
      <c r="B141" s="87" t="s">
        <v>366</v>
      </c>
      <c r="C141" s="89" t="s">
        <v>367</v>
      </c>
      <c r="D141" s="88" t="s">
        <v>119</v>
      </c>
      <c r="E141" s="119">
        <v>608.20000000000005</v>
      </c>
      <c r="F141" s="120">
        <v>154.66999999999999</v>
      </c>
      <c r="G141" s="119">
        <f t="shared" si="11"/>
        <v>94088.5</v>
      </c>
      <c r="H141" s="131"/>
      <c r="I141" s="132">
        <v>154.66999999999999</v>
      </c>
      <c r="J141" s="140">
        <f t="shared" si="6"/>
        <v>0</v>
      </c>
      <c r="K141" s="144">
        <f t="shared" si="7"/>
        <v>608.20000000000005</v>
      </c>
      <c r="L141" s="145">
        <f t="shared" si="8"/>
        <v>154.66999999999999</v>
      </c>
      <c r="M141" s="146">
        <f t="shared" si="9"/>
        <v>94070.293999999994</v>
      </c>
      <c r="N141" s="90"/>
    </row>
    <row r="142" spans="1:14" ht="30" x14ac:dyDescent="0.25">
      <c r="A142" s="87" t="s">
        <v>368</v>
      </c>
      <c r="B142" s="87" t="s">
        <v>369</v>
      </c>
      <c r="C142" s="89" t="s">
        <v>370</v>
      </c>
      <c r="D142" s="88" t="s">
        <v>119</v>
      </c>
      <c r="E142" s="119">
        <v>205.33787799999999</v>
      </c>
      <c r="F142" s="120">
        <v>114.42</v>
      </c>
      <c r="G142" s="119">
        <f t="shared" si="11"/>
        <v>23486.3</v>
      </c>
      <c r="H142" s="131"/>
      <c r="I142" s="132">
        <v>114.42</v>
      </c>
      <c r="J142" s="140">
        <f t="shared" si="6"/>
        <v>0</v>
      </c>
      <c r="K142" s="144">
        <f t="shared" si="7"/>
        <v>205.33787799999999</v>
      </c>
      <c r="L142" s="145">
        <f t="shared" si="8"/>
        <v>114.42</v>
      </c>
      <c r="M142" s="146">
        <f t="shared" si="9"/>
        <v>23494.760000759998</v>
      </c>
      <c r="N142" s="90"/>
    </row>
    <row r="143" spans="1:14" ht="30" x14ac:dyDescent="0.25">
      <c r="A143" s="87" t="s">
        <v>371</v>
      </c>
      <c r="B143" s="87" t="s">
        <v>372</v>
      </c>
      <c r="C143" s="89" t="s">
        <v>373</v>
      </c>
      <c r="D143" s="88" t="s">
        <v>119</v>
      </c>
      <c r="E143" s="119">
        <v>982.30944999999997</v>
      </c>
      <c r="F143" s="120">
        <v>40.770000000000003</v>
      </c>
      <c r="G143" s="119">
        <f t="shared" si="11"/>
        <v>40077.800000000003</v>
      </c>
      <c r="H143" s="134"/>
      <c r="I143" s="132">
        <v>40.770000000000003</v>
      </c>
      <c r="J143" s="140">
        <f t="shared" si="6"/>
        <v>0</v>
      </c>
      <c r="K143" s="144">
        <f t="shared" si="7"/>
        <v>982.30944999999997</v>
      </c>
      <c r="L143" s="145">
        <f t="shared" si="8"/>
        <v>40.770000000000003</v>
      </c>
      <c r="M143" s="146">
        <f t="shared" si="9"/>
        <v>40048.756276500004</v>
      </c>
      <c r="N143" s="90"/>
    </row>
    <row r="144" spans="1:14" ht="30" x14ac:dyDescent="0.25">
      <c r="A144" s="87" t="s">
        <v>374</v>
      </c>
      <c r="B144" s="87" t="s">
        <v>375</v>
      </c>
      <c r="C144" s="89" t="s">
        <v>373</v>
      </c>
      <c r="D144" s="88" t="s">
        <v>119</v>
      </c>
      <c r="E144" s="119">
        <v>982.3</v>
      </c>
      <c r="F144" s="120">
        <v>154.08000000000001</v>
      </c>
      <c r="G144" s="119">
        <f t="shared" si="11"/>
        <v>151372.4</v>
      </c>
      <c r="H144" s="134"/>
      <c r="I144" s="132">
        <v>154.08000000000001</v>
      </c>
      <c r="J144" s="140">
        <f t="shared" si="6"/>
        <v>0</v>
      </c>
      <c r="K144" s="144">
        <f t="shared" si="7"/>
        <v>982.3</v>
      </c>
      <c r="L144" s="145">
        <f t="shared" si="8"/>
        <v>154.08000000000001</v>
      </c>
      <c r="M144" s="146">
        <f t="shared" si="9"/>
        <v>151352.78400000001</v>
      </c>
      <c r="N144" s="90"/>
    </row>
    <row r="145" spans="1:14" x14ac:dyDescent="0.25">
      <c r="A145" s="90"/>
      <c r="B145" s="90"/>
      <c r="C145" s="90"/>
      <c r="D145" s="90"/>
      <c r="E145" s="90"/>
      <c r="F145" s="90"/>
      <c r="G145" s="90"/>
      <c r="H145" s="133"/>
      <c r="I145" s="133"/>
      <c r="J145" s="140"/>
      <c r="K145" s="151"/>
      <c r="L145" s="151"/>
      <c r="M145" s="146"/>
      <c r="N145" s="90"/>
    </row>
    <row r="146" spans="1:14" x14ac:dyDescent="0.25">
      <c r="A146" s="90"/>
      <c r="B146" s="90"/>
      <c r="C146" s="90"/>
      <c r="D146" s="90"/>
      <c r="E146" s="90"/>
      <c r="F146" s="90"/>
      <c r="G146" s="90"/>
      <c r="H146" s="133"/>
      <c r="I146" s="133"/>
      <c r="J146" s="140"/>
      <c r="K146" s="151"/>
      <c r="L146" s="151"/>
      <c r="M146" s="146"/>
      <c r="N146" s="90"/>
    </row>
    <row r="147" spans="1:14" x14ac:dyDescent="0.25">
      <c r="A147" s="90"/>
      <c r="B147" s="90"/>
      <c r="C147" s="90"/>
      <c r="D147" s="90"/>
      <c r="E147" s="90"/>
      <c r="F147" s="90"/>
      <c r="G147" s="90"/>
      <c r="H147" s="133"/>
      <c r="I147" s="133"/>
      <c r="J147" s="140"/>
      <c r="K147" s="151"/>
      <c r="L147" s="151"/>
      <c r="M147" s="146"/>
      <c r="N147" s="90"/>
    </row>
    <row r="148" spans="1:14" ht="15.75" x14ac:dyDescent="0.25">
      <c r="A148" s="152" t="s">
        <v>376</v>
      </c>
      <c r="B148" s="153"/>
      <c r="C148" s="177"/>
      <c r="D148" s="154"/>
      <c r="E148" s="154"/>
      <c r="F148" s="211" t="s">
        <v>630</v>
      </c>
      <c r="G148" s="211"/>
      <c r="H148" s="211"/>
      <c r="I148" s="214" t="s">
        <v>631</v>
      </c>
      <c r="J148" s="214"/>
      <c r="K148" s="214"/>
      <c r="L148" s="215" t="s">
        <v>16</v>
      </c>
      <c r="M148" s="215"/>
      <c r="N148" s="215"/>
    </row>
    <row r="149" spans="1:14" ht="24" x14ac:dyDescent="0.25">
      <c r="A149" s="155" t="s">
        <v>632</v>
      </c>
      <c r="B149" s="155"/>
      <c r="C149" s="155" t="s">
        <v>453</v>
      </c>
      <c r="D149" s="156" t="s">
        <v>31</v>
      </c>
      <c r="E149" s="157" t="s">
        <v>32</v>
      </c>
      <c r="F149" s="158" t="s">
        <v>633</v>
      </c>
      <c r="G149" s="159" t="s">
        <v>634</v>
      </c>
      <c r="H149" s="160" t="s">
        <v>32</v>
      </c>
      <c r="I149" s="161" t="s">
        <v>635</v>
      </c>
      <c r="J149" s="162" t="s">
        <v>634</v>
      </c>
      <c r="K149" s="163" t="s">
        <v>32</v>
      </c>
      <c r="L149" s="164" t="s">
        <v>635</v>
      </c>
      <c r="M149" s="165" t="s">
        <v>636</v>
      </c>
      <c r="N149" s="90"/>
    </row>
    <row r="150" spans="1:14" x14ac:dyDescent="0.25">
      <c r="A150" s="166"/>
      <c r="B150" s="166"/>
      <c r="C150" s="178"/>
      <c r="D150" s="167"/>
      <c r="E150" s="167"/>
      <c r="F150" s="167"/>
      <c r="G150" s="168"/>
      <c r="H150" s="170"/>
      <c r="I150" s="170"/>
      <c r="J150" s="171"/>
      <c r="K150" s="172"/>
      <c r="L150" s="172"/>
      <c r="M150" s="173"/>
      <c r="N150" s="169"/>
    </row>
    <row r="151" spans="1:14" x14ac:dyDescent="0.25">
      <c r="A151" s="121"/>
      <c r="B151" s="122" t="s">
        <v>33</v>
      </c>
      <c r="C151" s="123" t="s">
        <v>41</v>
      </c>
      <c r="D151" s="121"/>
      <c r="E151" s="121"/>
      <c r="F151" s="129"/>
      <c r="G151" s="130"/>
      <c r="H151" s="137"/>
      <c r="I151" s="137"/>
      <c r="J151" s="141"/>
      <c r="K151" s="176"/>
      <c r="L151" s="176"/>
      <c r="M151" s="150"/>
      <c r="N151" s="138"/>
    </row>
    <row r="152" spans="1:14" x14ac:dyDescent="0.25">
      <c r="A152" s="87" t="s">
        <v>33</v>
      </c>
      <c r="B152" s="87" t="s">
        <v>377</v>
      </c>
      <c r="C152" s="89" t="s">
        <v>378</v>
      </c>
      <c r="D152" s="88" t="s">
        <v>44</v>
      </c>
      <c r="E152" s="119">
        <v>23.5</v>
      </c>
      <c r="F152" s="120">
        <v>36.83</v>
      </c>
      <c r="G152" s="119">
        <f t="shared" ref="G152:G194" si="12">ROUND(ROUND(F152,1)*ROUND(E152,1),1)</f>
        <v>864.8</v>
      </c>
      <c r="H152" s="131"/>
      <c r="I152" s="132">
        <v>36.83</v>
      </c>
      <c r="J152" s="140">
        <f>H152*I152</f>
        <v>0</v>
      </c>
      <c r="K152" s="145">
        <f>E152+H152</f>
        <v>23.5</v>
      </c>
      <c r="L152" s="145">
        <f>I152</f>
        <v>36.83</v>
      </c>
      <c r="M152" s="146">
        <f>K152*L152</f>
        <v>865.505</v>
      </c>
      <c r="N152" s="90"/>
    </row>
    <row r="153" spans="1:14" ht="30" x14ac:dyDescent="0.25">
      <c r="A153" s="87" t="s">
        <v>34</v>
      </c>
      <c r="B153" s="87" t="s">
        <v>379</v>
      </c>
      <c r="C153" s="89" t="s">
        <v>380</v>
      </c>
      <c r="D153" s="88" t="s">
        <v>44</v>
      </c>
      <c r="E153" s="119">
        <v>2.2000000000000002</v>
      </c>
      <c r="F153" s="120">
        <v>23.67</v>
      </c>
      <c r="G153" s="119">
        <f t="shared" si="12"/>
        <v>52.1</v>
      </c>
      <c r="H153" s="131"/>
      <c r="I153" s="132">
        <v>23.67</v>
      </c>
      <c r="J153" s="140">
        <f t="shared" ref="J153:J215" si="13">H153*I153</f>
        <v>0</v>
      </c>
      <c r="K153" s="145">
        <f t="shared" ref="K153:K215" si="14">E153+H153</f>
        <v>2.2000000000000002</v>
      </c>
      <c r="L153" s="145">
        <f t="shared" ref="L153:L215" si="15">I153</f>
        <v>23.67</v>
      </c>
      <c r="M153" s="146">
        <f t="shared" ref="M153:M215" si="16">K153*L153</f>
        <v>52.074000000000005</v>
      </c>
      <c r="N153" s="90"/>
    </row>
    <row r="154" spans="1:14" ht="30" x14ac:dyDescent="0.25">
      <c r="A154" s="87" t="s">
        <v>35</v>
      </c>
      <c r="B154" s="87" t="s">
        <v>47</v>
      </c>
      <c r="C154" s="89" t="s">
        <v>48</v>
      </c>
      <c r="D154" s="88" t="s">
        <v>44</v>
      </c>
      <c r="E154" s="119">
        <v>23.5</v>
      </c>
      <c r="F154" s="120">
        <v>26.3</v>
      </c>
      <c r="G154" s="119">
        <f t="shared" si="12"/>
        <v>618.1</v>
      </c>
      <c r="H154" s="131"/>
      <c r="I154" s="132">
        <v>26.3</v>
      </c>
      <c r="J154" s="140">
        <f t="shared" si="13"/>
        <v>0</v>
      </c>
      <c r="K154" s="145">
        <f t="shared" si="14"/>
        <v>23.5</v>
      </c>
      <c r="L154" s="145">
        <f t="shared" si="15"/>
        <v>26.3</v>
      </c>
      <c r="M154" s="146">
        <f t="shared" si="16"/>
        <v>618.05000000000007</v>
      </c>
      <c r="N154" s="90"/>
    </row>
    <row r="155" spans="1:14" ht="30" x14ac:dyDescent="0.25">
      <c r="A155" s="87" t="s">
        <v>36</v>
      </c>
      <c r="B155" s="87" t="s">
        <v>381</v>
      </c>
      <c r="C155" s="89" t="s">
        <v>382</v>
      </c>
      <c r="D155" s="88" t="s">
        <v>44</v>
      </c>
      <c r="E155" s="119">
        <v>4.5</v>
      </c>
      <c r="F155" s="120">
        <v>40.770000000000003</v>
      </c>
      <c r="G155" s="119">
        <f t="shared" si="12"/>
        <v>183.6</v>
      </c>
      <c r="H155" s="131"/>
      <c r="I155" s="132">
        <v>40.770000000000003</v>
      </c>
      <c r="J155" s="140">
        <f t="shared" si="13"/>
        <v>0</v>
      </c>
      <c r="K155" s="145">
        <f t="shared" si="14"/>
        <v>4.5</v>
      </c>
      <c r="L155" s="145">
        <f t="shared" si="15"/>
        <v>40.770000000000003</v>
      </c>
      <c r="M155" s="146">
        <f t="shared" si="16"/>
        <v>183.465</v>
      </c>
      <c r="N155" s="90"/>
    </row>
    <row r="156" spans="1:14" ht="30" x14ac:dyDescent="0.25">
      <c r="A156" s="87" t="s">
        <v>37</v>
      </c>
      <c r="B156" s="87" t="s">
        <v>51</v>
      </c>
      <c r="C156" s="89" t="s">
        <v>52</v>
      </c>
      <c r="D156" s="88" t="s">
        <v>44</v>
      </c>
      <c r="E156" s="119">
        <v>259.10000000000002</v>
      </c>
      <c r="F156" s="120">
        <v>40.770000000000003</v>
      </c>
      <c r="G156" s="119">
        <f t="shared" si="12"/>
        <v>10571.3</v>
      </c>
      <c r="H156" s="131"/>
      <c r="I156" s="132">
        <v>40.770000000000003</v>
      </c>
      <c r="J156" s="140">
        <f t="shared" si="13"/>
        <v>0</v>
      </c>
      <c r="K156" s="145">
        <f t="shared" si="14"/>
        <v>259.10000000000002</v>
      </c>
      <c r="L156" s="145">
        <f t="shared" si="15"/>
        <v>40.770000000000003</v>
      </c>
      <c r="M156" s="146">
        <f t="shared" si="16"/>
        <v>10563.507000000001</v>
      </c>
      <c r="N156" s="90"/>
    </row>
    <row r="157" spans="1:14" ht="30" x14ac:dyDescent="0.25">
      <c r="A157" s="87" t="s">
        <v>38</v>
      </c>
      <c r="B157" s="87" t="s">
        <v>53</v>
      </c>
      <c r="C157" s="89" t="s">
        <v>54</v>
      </c>
      <c r="D157" s="88" t="s">
        <v>44</v>
      </c>
      <c r="E157" s="119">
        <v>259.10000000000002</v>
      </c>
      <c r="F157" s="120">
        <v>77.599999999999994</v>
      </c>
      <c r="G157" s="119">
        <f t="shared" si="12"/>
        <v>20106.2</v>
      </c>
      <c r="H157" s="131"/>
      <c r="I157" s="132">
        <v>77.599999999999994</v>
      </c>
      <c r="J157" s="140">
        <f t="shared" si="13"/>
        <v>0</v>
      </c>
      <c r="K157" s="145">
        <f t="shared" si="14"/>
        <v>259.10000000000002</v>
      </c>
      <c r="L157" s="145">
        <f t="shared" si="15"/>
        <v>77.599999999999994</v>
      </c>
      <c r="M157" s="146">
        <f t="shared" si="16"/>
        <v>20106.16</v>
      </c>
      <c r="N157" s="90"/>
    </row>
    <row r="158" spans="1:14" ht="30" x14ac:dyDescent="0.25">
      <c r="A158" s="87" t="s">
        <v>55</v>
      </c>
      <c r="B158" s="87" t="s">
        <v>56</v>
      </c>
      <c r="C158" s="89" t="s">
        <v>57</v>
      </c>
      <c r="D158" s="88" t="s">
        <v>44</v>
      </c>
      <c r="E158" s="119">
        <v>350.8</v>
      </c>
      <c r="F158" s="120">
        <v>55.24</v>
      </c>
      <c r="G158" s="119">
        <f t="shared" si="12"/>
        <v>19364.2</v>
      </c>
      <c r="H158" s="131"/>
      <c r="I158" s="132">
        <v>55.24</v>
      </c>
      <c r="J158" s="140">
        <f t="shared" si="13"/>
        <v>0</v>
      </c>
      <c r="K158" s="145">
        <f t="shared" si="14"/>
        <v>350.8</v>
      </c>
      <c r="L158" s="145">
        <f t="shared" si="15"/>
        <v>55.24</v>
      </c>
      <c r="M158" s="146">
        <f t="shared" si="16"/>
        <v>19378.192000000003</v>
      </c>
      <c r="N158" s="90"/>
    </row>
    <row r="159" spans="1:14" ht="30" x14ac:dyDescent="0.25">
      <c r="A159" s="87" t="s">
        <v>58</v>
      </c>
      <c r="B159" s="87" t="s">
        <v>383</v>
      </c>
      <c r="C159" s="89" t="s">
        <v>384</v>
      </c>
      <c r="D159" s="88" t="s">
        <v>44</v>
      </c>
      <c r="E159" s="119">
        <v>4.2</v>
      </c>
      <c r="F159" s="120">
        <v>55.24</v>
      </c>
      <c r="G159" s="119">
        <f t="shared" si="12"/>
        <v>231.8</v>
      </c>
      <c r="H159" s="131"/>
      <c r="I159" s="132">
        <v>55.24</v>
      </c>
      <c r="J159" s="140">
        <f t="shared" si="13"/>
        <v>0</v>
      </c>
      <c r="K159" s="145">
        <f t="shared" si="14"/>
        <v>4.2</v>
      </c>
      <c r="L159" s="145">
        <f t="shared" si="15"/>
        <v>55.24</v>
      </c>
      <c r="M159" s="146">
        <f t="shared" si="16"/>
        <v>232.00800000000001</v>
      </c>
      <c r="N159" s="90"/>
    </row>
    <row r="160" spans="1:14" ht="30" x14ac:dyDescent="0.25">
      <c r="A160" s="87" t="s">
        <v>39</v>
      </c>
      <c r="B160" s="87" t="s">
        <v>67</v>
      </c>
      <c r="C160" s="89" t="s">
        <v>68</v>
      </c>
      <c r="D160" s="88" t="s">
        <v>69</v>
      </c>
      <c r="E160" s="119">
        <v>40</v>
      </c>
      <c r="F160" s="120">
        <v>63.13</v>
      </c>
      <c r="G160" s="119">
        <f t="shared" si="12"/>
        <v>2524</v>
      </c>
      <c r="H160" s="131"/>
      <c r="I160" s="132">
        <v>63.13</v>
      </c>
      <c r="J160" s="140">
        <f t="shared" si="13"/>
        <v>0</v>
      </c>
      <c r="K160" s="145">
        <f t="shared" si="14"/>
        <v>40</v>
      </c>
      <c r="L160" s="145">
        <f t="shared" si="15"/>
        <v>63.13</v>
      </c>
      <c r="M160" s="146">
        <f t="shared" si="16"/>
        <v>2525.2000000000003</v>
      </c>
      <c r="N160" s="90"/>
    </row>
    <row r="161" spans="1:14" ht="30" x14ac:dyDescent="0.25">
      <c r="A161" s="87" t="s">
        <v>40</v>
      </c>
      <c r="B161" s="87" t="s">
        <v>71</v>
      </c>
      <c r="C161" s="89" t="s">
        <v>72</v>
      </c>
      <c r="D161" s="88" t="s">
        <v>73</v>
      </c>
      <c r="E161" s="119">
        <v>40</v>
      </c>
      <c r="F161" s="120">
        <v>195.97</v>
      </c>
      <c r="G161" s="119">
        <f t="shared" si="12"/>
        <v>7840</v>
      </c>
      <c r="H161" s="131"/>
      <c r="I161" s="132">
        <v>195.97</v>
      </c>
      <c r="J161" s="140">
        <f t="shared" si="13"/>
        <v>0</v>
      </c>
      <c r="K161" s="145">
        <f t="shared" si="14"/>
        <v>40</v>
      </c>
      <c r="L161" s="145">
        <f t="shared" si="15"/>
        <v>195.97</v>
      </c>
      <c r="M161" s="146">
        <f t="shared" si="16"/>
        <v>7838.8</v>
      </c>
      <c r="N161" s="90"/>
    </row>
    <row r="162" spans="1:14" ht="30" x14ac:dyDescent="0.25">
      <c r="A162" s="87" t="s">
        <v>66</v>
      </c>
      <c r="B162" s="87" t="s">
        <v>78</v>
      </c>
      <c r="C162" s="89" t="s">
        <v>79</v>
      </c>
      <c r="D162" s="88" t="s">
        <v>80</v>
      </c>
      <c r="E162" s="119">
        <v>24.7</v>
      </c>
      <c r="F162" s="120">
        <v>257.77999999999997</v>
      </c>
      <c r="G162" s="119">
        <f t="shared" si="12"/>
        <v>6367.7</v>
      </c>
      <c r="H162" s="131"/>
      <c r="I162" s="132">
        <v>257.77999999999997</v>
      </c>
      <c r="J162" s="140">
        <f t="shared" si="13"/>
        <v>0</v>
      </c>
      <c r="K162" s="145">
        <f t="shared" si="14"/>
        <v>24.7</v>
      </c>
      <c r="L162" s="145">
        <f t="shared" si="15"/>
        <v>257.77999999999997</v>
      </c>
      <c r="M162" s="146">
        <f t="shared" si="16"/>
        <v>6367.1659999999993</v>
      </c>
      <c r="N162" s="90"/>
    </row>
    <row r="163" spans="1:14" ht="30" x14ac:dyDescent="0.25">
      <c r="A163" s="87" t="s">
        <v>70</v>
      </c>
      <c r="B163" s="87" t="s">
        <v>82</v>
      </c>
      <c r="C163" s="89" t="s">
        <v>83</v>
      </c>
      <c r="D163" s="88" t="s">
        <v>80</v>
      </c>
      <c r="E163" s="119">
        <v>129.4</v>
      </c>
      <c r="F163" s="120">
        <v>38.14</v>
      </c>
      <c r="G163" s="119">
        <f t="shared" si="12"/>
        <v>4930.1000000000004</v>
      </c>
      <c r="H163" s="131"/>
      <c r="I163" s="132">
        <v>38.14</v>
      </c>
      <c r="J163" s="140">
        <f t="shared" si="13"/>
        <v>0</v>
      </c>
      <c r="K163" s="145">
        <f t="shared" si="14"/>
        <v>129.4</v>
      </c>
      <c r="L163" s="145">
        <f t="shared" si="15"/>
        <v>38.14</v>
      </c>
      <c r="M163" s="146">
        <f t="shared" si="16"/>
        <v>4935.3160000000007</v>
      </c>
      <c r="N163" s="90"/>
    </row>
    <row r="164" spans="1:14" ht="30" x14ac:dyDescent="0.25">
      <c r="A164" s="87" t="s">
        <v>74</v>
      </c>
      <c r="B164" s="87" t="s">
        <v>385</v>
      </c>
      <c r="C164" s="89" t="s">
        <v>386</v>
      </c>
      <c r="D164" s="88" t="s">
        <v>80</v>
      </c>
      <c r="E164" s="119">
        <v>801.4</v>
      </c>
      <c r="F164" s="120">
        <v>257.77999999999997</v>
      </c>
      <c r="G164" s="119">
        <f t="shared" si="12"/>
        <v>206600.9</v>
      </c>
      <c r="H164" s="131"/>
      <c r="I164" s="132">
        <v>257.77999999999997</v>
      </c>
      <c r="J164" s="140">
        <f t="shared" si="13"/>
        <v>0</v>
      </c>
      <c r="K164" s="145">
        <f t="shared" si="14"/>
        <v>801.4</v>
      </c>
      <c r="L164" s="145">
        <f t="shared" si="15"/>
        <v>257.77999999999997</v>
      </c>
      <c r="M164" s="146">
        <f t="shared" si="16"/>
        <v>206584.89199999996</v>
      </c>
      <c r="N164" s="90"/>
    </row>
    <row r="165" spans="1:14" ht="30" x14ac:dyDescent="0.25">
      <c r="A165" s="87" t="s">
        <v>77</v>
      </c>
      <c r="B165" s="87" t="s">
        <v>88</v>
      </c>
      <c r="C165" s="89" t="s">
        <v>89</v>
      </c>
      <c r="D165" s="88" t="s">
        <v>80</v>
      </c>
      <c r="E165" s="119">
        <v>801.4</v>
      </c>
      <c r="F165" s="120">
        <v>13.15</v>
      </c>
      <c r="G165" s="119">
        <f t="shared" si="12"/>
        <v>10578.5</v>
      </c>
      <c r="H165" s="131"/>
      <c r="I165" s="132">
        <v>13.15</v>
      </c>
      <c r="J165" s="140">
        <f t="shared" si="13"/>
        <v>0</v>
      </c>
      <c r="K165" s="145">
        <f t="shared" si="14"/>
        <v>801.4</v>
      </c>
      <c r="L165" s="145">
        <f t="shared" si="15"/>
        <v>13.15</v>
      </c>
      <c r="M165" s="146">
        <f t="shared" si="16"/>
        <v>10538.41</v>
      </c>
      <c r="N165" s="90"/>
    </row>
    <row r="166" spans="1:14" ht="30" x14ac:dyDescent="0.25">
      <c r="A166" s="87" t="s">
        <v>81</v>
      </c>
      <c r="B166" s="87" t="s">
        <v>91</v>
      </c>
      <c r="C166" s="89" t="s">
        <v>92</v>
      </c>
      <c r="D166" s="88" t="s">
        <v>80</v>
      </c>
      <c r="E166" s="119">
        <v>9.9</v>
      </c>
      <c r="F166" s="120">
        <v>615.52</v>
      </c>
      <c r="G166" s="119">
        <f t="shared" si="12"/>
        <v>6093.5</v>
      </c>
      <c r="H166" s="131"/>
      <c r="I166" s="132">
        <v>615.52</v>
      </c>
      <c r="J166" s="140">
        <f t="shared" si="13"/>
        <v>0</v>
      </c>
      <c r="K166" s="145">
        <f t="shared" si="14"/>
        <v>9.9</v>
      </c>
      <c r="L166" s="145">
        <f t="shared" si="15"/>
        <v>615.52</v>
      </c>
      <c r="M166" s="146">
        <f t="shared" si="16"/>
        <v>6093.6480000000001</v>
      </c>
      <c r="N166" s="90"/>
    </row>
    <row r="167" spans="1:14" ht="30" x14ac:dyDescent="0.25">
      <c r="A167" s="87" t="s">
        <v>84</v>
      </c>
      <c r="B167" s="87" t="s">
        <v>387</v>
      </c>
      <c r="C167" s="89" t="s">
        <v>388</v>
      </c>
      <c r="D167" s="88" t="s">
        <v>80</v>
      </c>
      <c r="E167" s="119">
        <v>44.3</v>
      </c>
      <c r="F167" s="120">
        <v>315.64999999999998</v>
      </c>
      <c r="G167" s="119">
        <f t="shared" si="12"/>
        <v>13985.5</v>
      </c>
      <c r="H167" s="131"/>
      <c r="I167" s="132">
        <v>315.64999999999998</v>
      </c>
      <c r="J167" s="140">
        <f t="shared" si="13"/>
        <v>0</v>
      </c>
      <c r="K167" s="145">
        <f t="shared" si="14"/>
        <v>44.3</v>
      </c>
      <c r="L167" s="145">
        <f t="shared" si="15"/>
        <v>315.64999999999998</v>
      </c>
      <c r="M167" s="146">
        <f t="shared" si="16"/>
        <v>13983.294999999998</v>
      </c>
      <c r="N167" s="90"/>
    </row>
    <row r="168" spans="1:14" ht="30" x14ac:dyDescent="0.25">
      <c r="A168" s="87" t="s">
        <v>87</v>
      </c>
      <c r="B168" s="87" t="s">
        <v>97</v>
      </c>
      <c r="C168" s="89" t="s">
        <v>98</v>
      </c>
      <c r="D168" s="88" t="s">
        <v>80</v>
      </c>
      <c r="E168" s="119">
        <v>54.2</v>
      </c>
      <c r="F168" s="120">
        <v>15.78</v>
      </c>
      <c r="G168" s="119">
        <f t="shared" si="12"/>
        <v>856.4</v>
      </c>
      <c r="H168" s="131"/>
      <c r="I168" s="132">
        <v>15.78</v>
      </c>
      <c r="J168" s="140">
        <f t="shared" si="13"/>
        <v>0</v>
      </c>
      <c r="K168" s="145">
        <f t="shared" si="14"/>
        <v>54.2</v>
      </c>
      <c r="L168" s="145">
        <f t="shared" si="15"/>
        <v>15.78</v>
      </c>
      <c r="M168" s="146">
        <f t="shared" si="16"/>
        <v>855.27599999999995</v>
      </c>
      <c r="N168" s="90"/>
    </row>
    <row r="169" spans="1:14" ht="30" x14ac:dyDescent="0.25">
      <c r="A169" s="87" t="s">
        <v>90</v>
      </c>
      <c r="B169" s="87" t="s">
        <v>100</v>
      </c>
      <c r="C169" s="89" t="s">
        <v>101</v>
      </c>
      <c r="D169" s="88" t="s">
        <v>44</v>
      </c>
      <c r="E169" s="119">
        <v>1599.4</v>
      </c>
      <c r="F169" s="120">
        <v>99.96</v>
      </c>
      <c r="G169" s="119">
        <f t="shared" si="12"/>
        <v>159940</v>
      </c>
      <c r="H169" s="131"/>
      <c r="I169" s="132">
        <v>99.96</v>
      </c>
      <c r="J169" s="140">
        <f t="shared" si="13"/>
        <v>0</v>
      </c>
      <c r="K169" s="145">
        <f t="shared" si="14"/>
        <v>1599.4</v>
      </c>
      <c r="L169" s="145">
        <f t="shared" si="15"/>
        <v>99.96</v>
      </c>
      <c r="M169" s="146">
        <f t="shared" si="16"/>
        <v>159876.024</v>
      </c>
      <c r="N169" s="90"/>
    </row>
    <row r="170" spans="1:14" ht="30" x14ac:dyDescent="0.25">
      <c r="A170" s="87" t="s">
        <v>93</v>
      </c>
      <c r="B170" s="87" t="s">
        <v>103</v>
      </c>
      <c r="C170" s="89" t="s">
        <v>104</v>
      </c>
      <c r="D170" s="88" t="s">
        <v>44</v>
      </c>
      <c r="E170" s="119">
        <v>1599.4</v>
      </c>
      <c r="F170" s="120">
        <v>149.94</v>
      </c>
      <c r="G170" s="119">
        <f t="shared" si="12"/>
        <v>239750.1</v>
      </c>
      <c r="H170" s="131"/>
      <c r="I170" s="132">
        <v>149.94</v>
      </c>
      <c r="J170" s="140">
        <f t="shared" si="13"/>
        <v>0</v>
      </c>
      <c r="K170" s="145">
        <f t="shared" si="14"/>
        <v>1599.4</v>
      </c>
      <c r="L170" s="145">
        <f t="shared" si="15"/>
        <v>149.94</v>
      </c>
      <c r="M170" s="146">
        <f t="shared" si="16"/>
        <v>239814.03600000002</v>
      </c>
      <c r="N170" s="90"/>
    </row>
    <row r="171" spans="1:14" ht="30" x14ac:dyDescent="0.25">
      <c r="A171" s="87" t="s">
        <v>96</v>
      </c>
      <c r="B171" s="87" t="s">
        <v>106</v>
      </c>
      <c r="C171" s="89" t="s">
        <v>107</v>
      </c>
      <c r="D171" s="88" t="s">
        <v>80</v>
      </c>
      <c r="E171" s="119">
        <v>855.6</v>
      </c>
      <c r="F171" s="120">
        <v>13.15</v>
      </c>
      <c r="G171" s="119">
        <f t="shared" si="12"/>
        <v>11293.9</v>
      </c>
      <c r="H171" s="131"/>
      <c r="I171" s="132">
        <v>13.15</v>
      </c>
      <c r="J171" s="140">
        <f t="shared" si="13"/>
        <v>0</v>
      </c>
      <c r="K171" s="145">
        <f t="shared" si="14"/>
        <v>855.6</v>
      </c>
      <c r="L171" s="145">
        <f t="shared" si="15"/>
        <v>13.15</v>
      </c>
      <c r="M171" s="146">
        <f t="shared" si="16"/>
        <v>11251.140000000001</v>
      </c>
      <c r="N171" s="90"/>
    </row>
    <row r="172" spans="1:14" ht="30" x14ac:dyDescent="0.25">
      <c r="A172" s="87" t="s">
        <v>99</v>
      </c>
      <c r="B172" s="87" t="s">
        <v>109</v>
      </c>
      <c r="C172" s="89" t="s">
        <v>110</v>
      </c>
      <c r="D172" s="88" t="s">
        <v>80</v>
      </c>
      <c r="E172" s="119">
        <v>563.1</v>
      </c>
      <c r="F172" s="120">
        <v>44.72</v>
      </c>
      <c r="G172" s="119">
        <f t="shared" si="12"/>
        <v>25170.6</v>
      </c>
      <c r="H172" s="131"/>
      <c r="I172" s="132">
        <v>44.72</v>
      </c>
      <c r="J172" s="140">
        <f t="shared" si="13"/>
        <v>0</v>
      </c>
      <c r="K172" s="145">
        <f t="shared" si="14"/>
        <v>563.1</v>
      </c>
      <c r="L172" s="145">
        <f t="shared" si="15"/>
        <v>44.72</v>
      </c>
      <c r="M172" s="146">
        <f t="shared" si="16"/>
        <v>25181.832000000002</v>
      </c>
      <c r="N172" s="90"/>
    </row>
    <row r="173" spans="1:14" ht="30" x14ac:dyDescent="0.25">
      <c r="A173" s="87" t="s">
        <v>102</v>
      </c>
      <c r="B173" s="87" t="s">
        <v>109</v>
      </c>
      <c r="C173" s="89" t="s">
        <v>110</v>
      </c>
      <c r="D173" s="88" t="s">
        <v>80</v>
      </c>
      <c r="E173" s="119">
        <v>292.5</v>
      </c>
      <c r="F173" s="120">
        <v>44.72</v>
      </c>
      <c r="G173" s="119">
        <f t="shared" si="12"/>
        <v>13074.8</v>
      </c>
      <c r="H173" s="131"/>
      <c r="I173" s="132">
        <v>44.72</v>
      </c>
      <c r="J173" s="140">
        <f t="shared" si="13"/>
        <v>0</v>
      </c>
      <c r="K173" s="145">
        <f t="shared" si="14"/>
        <v>292.5</v>
      </c>
      <c r="L173" s="145">
        <f t="shared" si="15"/>
        <v>44.72</v>
      </c>
      <c r="M173" s="146">
        <f t="shared" si="16"/>
        <v>13080.6</v>
      </c>
      <c r="N173" s="90"/>
    </row>
    <row r="174" spans="1:14" x14ac:dyDescent="0.25">
      <c r="A174" s="87" t="s">
        <v>105</v>
      </c>
      <c r="B174" s="87" t="s">
        <v>113</v>
      </c>
      <c r="C174" s="89" t="s">
        <v>114</v>
      </c>
      <c r="D174" s="88" t="s">
        <v>80</v>
      </c>
      <c r="E174" s="119">
        <v>971.9</v>
      </c>
      <c r="F174" s="120">
        <v>11.84</v>
      </c>
      <c r="G174" s="119">
        <f t="shared" si="12"/>
        <v>11468.4</v>
      </c>
      <c r="H174" s="131"/>
      <c r="I174" s="132">
        <v>11.84</v>
      </c>
      <c r="J174" s="140">
        <f t="shared" si="13"/>
        <v>0</v>
      </c>
      <c r="K174" s="145">
        <f t="shared" si="14"/>
        <v>971.9</v>
      </c>
      <c r="L174" s="145">
        <f t="shared" si="15"/>
        <v>11.84</v>
      </c>
      <c r="M174" s="146">
        <f t="shared" si="16"/>
        <v>11507.296</v>
      </c>
      <c r="N174" s="90"/>
    </row>
    <row r="175" spans="1:14" x14ac:dyDescent="0.25">
      <c r="A175" s="87" t="s">
        <v>108</v>
      </c>
      <c r="B175" s="87" t="s">
        <v>113</v>
      </c>
      <c r="C175" s="89" t="s">
        <v>114</v>
      </c>
      <c r="D175" s="88" t="s">
        <v>80</v>
      </c>
      <c r="E175" s="119">
        <v>408.8</v>
      </c>
      <c r="F175" s="120">
        <v>11.84</v>
      </c>
      <c r="G175" s="119">
        <f t="shared" si="12"/>
        <v>4823.8</v>
      </c>
      <c r="H175" s="131"/>
      <c r="I175" s="132">
        <v>11.84</v>
      </c>
      <c r="J175" s="140">
        <f t="shared" si="13"/>
        <v>0</v>
      </c>
      <c r="K175" s="145">
        <f t="shared" si="14"/>
        <v>408.8</v>
      </c>
      <c r="L175" s="145">
        <f t="shared" si="15"/>
        <v>11.84</v>
      </c>
      <c r="M175" s="146">
        <f t="shared" si="16"/>
        <v>4840.192</v>
      </c>
      <c r="N175" s="90"/>
    </row>
    <row r="176" spans="1:14" ht="30" x14ac:dyDescent="0.25">
      <c r="A176" s="87" t="s">
        <v>111</v>
      </c>
      <c r="B176" s="87" t="s">
        <v>117</v>
      </c>
      <c r="C176" s="89" t="s">
        <v>118</v>
      </c>
      <c r="D176" s="88" t="s">
        <v>119</v>
      </c>
      <c r="E176" s="119">
        <v>585</v>
      </c>
      <c r="F176" s="120">
        <v>116</v>
      </c>
      <c r="G176" s="119">
        <f t="shared" si="12"/>
        <v>67860</v>
      </c>
      <c r="H176" s="131"/>
      <c r="I176" s="132">
        <v>116</v>
      </c>
      <c r="J176" s="140">
        <f t="shared" si="13"/>
        <v>0</v>
      </c>
      <c r="K176" s="145">
        <f t="shared" si="14"/>
        <v>585</v>
      </c>
      <c r="L176" s="145">
        <f t="shared" si="15"/>
        <v>116</v>
      </c>
      <c r="M176" s="146">
        <f t="shared" si="16"/>
        <v>67860</v>
      </c>
      <c r="N176" s="90"/>
    </row>
    <row r="177" spans="1:14" ht="30" x14ac:dyDescent="0.25">
      <c r="A177" s="87" t="s">
        <v>112</v>
      </c>
      <c r="B177" s="87" t="s">
        <v>121</v>
      </c>
      <c r="C177" s="89" t="s">
        <v>122</v>
      </c>
      <c r="D177" s="88" t="s">
        <v>80</v>
      </c>
      <c r="E177" s="119">
        <v>493.8</v>
      </c>
      <c r="F177" s="120">
        <v>286.72000000000003</v>
      </c>
      <c r="G177" s="119">
        <f t="shared" si="12"/>
        <v>141572.5</v>
      </c>
      <c r="H177" s="131"/>
      <c r="I177" s="132">
        <v>286.72000000000003</v>
      </c>
      <c r="J177" s="140">
        <f t="shared" si="13"/>
        <v>0</v>
      </c>
      <c r="K177" s="145">
        <f t="shared" si="14"/>
        <v>493.8</v>
      </c>
      <c r="L177" s="145">
        <f t="shared" si="15"/>
        <v>286.72000000000003</v>
      </c>
      <c r="M177" s="146">
        <f t="shared" si="16"/>
        <v>141582.33600000001</v>
      </c>
      <c r="N177" s="90"/>
    </row>
    <row r="178" spans="1:14" ht="30" x14ac:dyDescent="0.25">
      <c r="A178" s="87" t="s">
        <v>115</v>
      </c>
      <c r="B178" s="87" t="s">
        <v>121</v>
      </c>
      <c r="C178" s="89" t="s">
        <v>122</v>
      </c>
      <c r="D178" s="88" t="s">
        <v>80</v>
      </c>
      <c r="E178" s="119">
        <v>1.4</v>
      </c>
      <c r="F178" s="120">
        <v>286.72000000000003</v>
      </c>
      <c r="G178" s="119">
        <f t="shared" si="12"/>
        <v>401.4</v>
      </c>
      <c r="H178" s="131"/>
      <c r="I178" s="132">
        <v>286.72000000000003</v>
      </c>
      <c r="J178" s="140">
        <f t="shared" si="13"/>
        <v>0</v>
      </c>
      <c r="K178" s="145">
        <f t="shared" si="14"/>
        <v>1.4</v>
      </c>
      <c r="L178" s="145">
        <f t="shared" si="15"/>
        <v>286.72000000000003</v>
      </c>
      <c r="M178" s="146">
        <f t="shared" si="16"/>
        <v>401.40800000000002</v>
      </c>
      <c r="N178" s="90"/>
    </row>
    <row r="179" spans="1:14" x14ac:dyDescent="0.25">
      <c r="A179" s="87" t="s">
        <v>116</v>
      </c>
      <c r="B179" s="87" t="s">
        <v>125</v>
      </c>
      <c r="C179" s="89" t="s">
        <v>126</v>
      </c>
      <c r="D179" s="88" t="s">
        <v>119</v>
      </c>
      <c r="E179" s="119">
        <v>2.6</v>
      </c>
      <c r="F179" s="120">
        <v>429.21</v>
      </c>
      <c r="G179" s="119">
        <f t="shared" si="12"/>
        <v>1115.9000000000001</v>
      </c>
      <c r="H179" s="131"/>
      <c r="I179" s="132">
        <v>429.21</v>
      </c>
      <c r="J179" s="140">
        <f t="shared" si="13"/>
        <v>0</v>
      </c>
      <c r="K179" s="145">
        <f t="shared" si="14"/>
        <v>2.6</v>
      </c>
      <c r="L179" s="145">
        <f t="shared" si="15"/>
        <v>429.21</v>
      </c>
      <c r="M179" s="146">
        <f t="shared" si="16"/>
        <v>1115.9459999999999</v>
      </c>
      <c r="N179" s="90"/>
    </row>
    <row r="180" spans="1:14" ht="45" x14ac:dyDescent="0.25">
      <c r="A180" s="87" t="s">
        <v>120</v>
      </c>
      <c r="B180" s="87" t="s">
        <v>128</v>
      </c>
      <c r="C180" s="89" t="s">
        <v>129</v>
      </c>
      <c r="D180" s="88" t="s">
        <v>80</v>
      </c>
      <c r="E180" s="119">
        <v>69.400000000000006</v>
      </c>
      <c r="F180" s="120">
        <v>318.27999999999997</v>
      </c>
      <c r="G180" s="119">
        <f t="shared" si="12"/>
        <v>22090</v>
      </c>
      <c r="H180" s="131"/>
      <c r="I180" s="132">
        <v>318.27999999999997</v>
      </c>
      <c r="J180" s="140">
        <f t="shared" si="13"/>
        <v>0</v>
      </c>
      <c r="K180" s="145">
        <f t="shared" si="14"/>
        <v>69.400000000000006</v>
      </c>
      <c r="L180" s="145">
        <f t="shared" si="15"/>
        <v>318.27999999999997</v>
      </c>
      <c r="M180" s="146">
        <f t="shared" si="16"/>
        <v>22088.632000000001</v>
      </c>
      <c r="N180" s="90"/>
    </row>
    <row r="181" spans="1:14" ht="45" x14ac:dyDescent="0.25">
      <c r="A181" s="87" t="s">
        <v>123</v>
      </c>
      <c r="B181" s="87" t="s">
        <v>128</v>
      </c>
      <c r="C181" s="89" t="s">
        <v>129</v>
      </c>
      <c r="D181" s="88" t="s">
        <v>80</v>
      </c>
      <c r="E181" s="119">
        <v>5.7</v>
      </c>
      <c r="F181" s="120">
        <v>318.27999999999997</v>
      </c>
      <c r="G181" s="119">
        <f t="shared" si="12"/>
        <v>1814.3</v>
      </c>
      <c r="H181" s="131"/>
      <c r="I181" s="132">
        <v>318.27999999999997</v>
      </c>
      <c r="J181" s="140">
        <f t="shared" si="13"/>
        <v>0</v>
      </c>
      <c r="K181" s="145">
        <f t="shared" si="14"/>
        <v>5.7</v>
      </c>
      <c r="L181" s="145">
        <f t="shared" si="15"/>
        <v>318.27999999999997</v>
      </c>
      <c r="M181" s="146">
        <f t="shared" si="16"/>
        <v>1814.1959999999999</v>
      </c>
      <c r="N181" s="90"/>
    </row>
    <row r="182" spans="1:14" x14ac:dyDescent="0.25">
      <c r="A182" s="87" t="s">
        <v>124</v>
      </c>
      <c r="B182" s="87" t="s">
        <v>125</v>
      </c>
      <c r="C182" s="89" t="s">
        <v>126</v>
      </c>
      <c r="D182" s="88" t="s">
        <v>119</v>
      </c>
      <c r="E182" s="119">
        <v>10.5</v>
      </c>
      <c r="F182" s="120">
        <v>429.21</v>
      </c>
      <c r="G182" s="119">
        <f t="shared" si="12"/>
        <v>4506.6000000000004</v>
      </c>
      <c r="H182" s="131"/>
      <c r="I182" s="132">
        <v>429.21</v>
      </c>
      <c r="J182" s="140">
        <f t="shared" si="13"/>
        <v>0</v>
      </c>
      <c r="K182" s="145">
        <f t="shared" si="14"/>
        <v>10.5</v>
      </c>
      <c r="L182" s="145">
        <f t="shared" si="15"/>
        <v>429.21</v>
      </c>
      <c r="M182" s="146">
        <f t="shared" si="16"/>
        <v>4506.7049999999999</v>
      </c>
      <c r="N182" s="90"/>
    </row>
    <row r="183" spans="1:14" ht="30" x14ac:dyDescent="0.25">
      <c r="A183" s="87" t="s">
        <v>127</v>
      </c>
      <c r="B183" s="87" t="s">
        <v>133</v>
      </c>
      <c r="C183" s="89" t="s">
        <v>134</v>
      </c>
      <c r="D183" s="88" t="s">
        <v>80</v>
      </c>
      <c r="E183" s="119">
        <v>175</v>
      </c>
      <c r="F183" s="120">
        <v>318.27999999999997</v>
      </c>
      <c r="G183" s="119">
        <f t="shared" si="12"/>
        <v>55702.5</v>
      </c>
      <c r="H183" s="131"/>
      <c r="I183" s="132">
        <v>318.27999999999997</v>
      </c>
      <c r="J183" s="140">
        <f t="shared" si="13"/>
        <v>0</v>
      </c>
      <c r="K183" s="145">
        <f t="shared" si="14"/>
        <v>175</v>
      </c>
      <c r="L183" s="145">
        <f t="shared" si="15"/>
        <v>318.27999999999997</v>
      </c>
      <c r="M183" s="146">
        <f t="shared" si="16"/>
        <v>55698.999999999993</v>
      </c>
      <c r="N183" s="90"/>
    </row>
    <row r="184" spans="1:14" x14ac:dyDescent="0.25">
      <c r="A184" s="87" t="s">
        <v>131</v>
      </c>
      <c r="B184" s="87" t="s">
        <v>136</v>
      </c>
      <c r="C184" s="89" t="s">
        <v>137</v>
      </c>
      <c r="D184" s="88" t="s">
        <v>119</v>
      </c>
      <c r="E184" s="119">
        <v>350.1</v>
      </c>
      <c r="F184" s="120">
        <v>155.96</v>
      </c>
      <c r="G184" s="119">
        <f t="shared" si="12"/>
        <v>54615.6</v>
      </c>
      <c r="H184" s="131"/>
      <c r="I184" s="132">
        <v>155.96</v>
      </c>
      <c r="J184" s="140">
        <f t="shared" si="13"/>
        <v>0</v>
      </c>
      <c r="K184" s="145">
        <f t="shared" si="14"/>
        <v>350.1</v>
      </c>
      <c r="L184" s="145">
        <f t="shared" si="15"/>
        <v>155.96</v>
      </c>
      <c r="M184" s="146">
        <f t="shared" si="16"/>
        <v>54601.596000000005</v>
      </c>
      <c r="N184" s="90"/>
    </row>
    <row r="185" spans="1:14" ht="30" x14ac:dyDescent="0.25">
      <c r="A185" s="87" t="s">
        <v>130</v>
      </c>
      <c r="B185" s="87" t="s">
        <v>133</v>
      </c>
      <c r="C185" s="89" t="s">
        <v>134</v>
      </c>
      <c r="D185" s="88" t="s">
        <v>80</v>
      </c>
      <c r="E185" s="119">
        <v>8.6</v>
      </c>
      <c r="F185" s="120">
        <v>318.27999999999997</v>
      </c>
      <c r="G185" s="119">
        <f t="shared" si="12"/>
        <v>2737.4</v>
      </c>
      <c r="H185" s="131"/>
      <c r="I185" s="132">
        <v>318.27999999999997</v>
      </c>
      <c r="J185" s="140">
        <f t="shared" si="13"/>
        <v>0</v>
      </c>
      <c r="K185" s="145">
        <f t="shared" si="14"/>
        <v>8.6</v>
      </c>
      <c r="L185" s="145">
        <f t="shared" si="15"/>
        <v>318.27999999999997</v>
      </c>
      <c r="M185" s="146">
        <f t="shared" si="16"/>
        <v>2737.2079999999996</v>
      </c>
      <c r="N185" s="90"/>
    </row>
    <row r="186" spans="1:14" x14ac:dyDescent="0.25">
      <c r="A186" s="87" t="s">
        <v>132</v>
      </c>
      <c r="B186" s="87" t="s">
        <v>140</v>
      </c>
      <c r="C186" s="89" t="s">
        <v>141</v>
      </c>
      <c r="D186" s="88" t="s">
        <v>119</v>
      </c>
      <c r="E186" s="119">
        <v>15.9</v>
      </c>
      <c r="F186" s="120">
        <v>520.72</v>
      </c>
      <c r="G186" s="119">
        <f t="shared" si="12"/>
        <v>8279.1</v>
      </c>
      <c r="H186" s="131"/>
      <c r="I186" s="132">
        <v>520.72</v>
      </c>
      <c r="J186" s="140">
        <f t="shared" si="13"/>
        <v>0</v>
      </c>
      <c r="K186" s="145">
        <f t="shared" si="14"/>
        <v>15.9</v>
      </c>
      <c r="L186" s="145">
        <f t="shared" si="15"/>
        <v>520.72</v>
      </c>
      <c r="M186" s="146">
        <f t="shared" si="16"/>
        <v>8279.4480000000003</v>
      </c>
      <c r="N186" s="90"/>
    </row>
    <row r="187" spans="1:14" ht="30" x14ac:dyDescent="0.25">
      <c r="A187" s="87" t="s">
        <v>138</v>
      </c>
      <c r="B187" s="87" t="s">
        <v>389</v>
      </c>
      <c r="C187" s="89" t="s">
        <v>390</v>
      </c>
      <c r="D187" s="88" t="s">
        <v>44</v>
      </c>
      <c r="E187" s="119">
        <v>647</v>
      </c>
      <c r="F187" s="120">
        <v>26.3</v>
      </c>
      <c r="G187" s="119">
        <f t="shared" si="12"/>
        <v>17016.099999999999</v>
      </c>
      <c r="H187" s="131"/>
      <c r="I187" s="132">
        <v>26.3</v>
      </c>
      <c r="J187" s="140">
        <f t="shared" si="13"/>
        <v>0</v>
      </c>
      <c r="K187" s="145">
        <f t="shared" si="14"/>
        <v>647</v>
      </c>
      <c r="L187" s="145">
        <f t="shared" si="15"/>
        <v>26.3</v>
      </c>
      <c r="M187" s="146">
        <f t="shared" si="16"/>
        <v>17016.100000000002</v>
      </c>
      <c r="N187" s="90"/>
    </row>
    <row r="188" spans="1:14" ht="30" x14ac:dyDescent="0.25">
      <c r="A188" s="87" t="s">
        <v>135</v>
      </c>
      <c r="B188" s="87" t="s">
        <v>146</v>
      </c>
      <c r="C188" s="89" t="s">
        <v>147</v>
      </c>
      <c r="D188" s="88" t="s">
        <v>44</v>
      </c>
      <c r="E188" s="119">
        <v>647</v>
      </c>
      <c r="F188" s="120">
        <v>11.84</v>
      </c>
      <c r="G188" s="119">
        <f t="shared" si="12"/>
        <v>7634.6</v>
      </c>
      <c r="H188" s="131"/>
      <c r="I188" s="132">
        <v>11.84</v>
      </c>
      <c r="J188" s="140">
        <f t="shared" si="13"/>
        <v>0</v>
      </c>
      <c r="K188" s="145">
        <f t="shared" si="14"/>
        <v>647</v>
      </c>
      <c r="L188" s="145">
        <f t="shared" si="15"/>
        <v>11.84</v>
      </c>
      <c r="M188" s="146">
        <f t="shared" si="16"/>
        <v>7660.48</v>
      </c>
      <c r="N188" s="90"/>
    </row>
    <row r="189" spans="1:14" x14ac:dyDescent="0.25">
      <c r="A189" s="87" t="s">
        <v>139</v>
      </c>
      <c r="B189" s="87" t="s">
        <v>149</v>
      </c>
      <c r="C189" s="89" t="s">
        <v>150</v>
      </c>
      <c r="D189" s="88" t="s">
        <v>151</v>
      </c>
      <c r="E189" s="119">
        <v>6.5</v>
      </c>
      <c r="F189" s="120">
        <v>170.98</v>
      </c>
      <c r="G189" s="119">
        <f t="shared" si="12"/>
        <v>1111.5</v>
      </c>
      <c r="H189" s="131"/>
      <c r="I189" s="132">
        <v>170.98</v>
      </c>
      <c r="J189" s="140">
        <f t="shared" si="13"/>
        <v>0</v>
      </c>
      <c r="K189" s="145">
        <f t="shared" si="14"/>
        <v>6.5</v>
      </c>
      <c r="L189" s="145">
        <f t="shared" si="15"/>
        <v>170.98</v>
      </c>
      <c r="M189" s="146">
        <f t="shared" si="16"/>
        <v>1111.3699999999999</v>
      </c>
      <c r="N189" s="90"/>
    </row>
    <row r="190" spans="1:14" x14ac:dyDescent="0.25">
      <c r="A190" s="87" t="s">
        <v>142</v>
      </c>
      <c r="B190" s="87" t="s">
        <v>153</v>
      </c>
      <c r="C190" s="89" t="s">
        <v>154</v>
      </c>
      <c r="D190" s="88" t="s">
        <v>80</v>
      </c>
      <c r="E190" s="119">
        <v>7</v>
      </c>
      <c r="F190" s="120">
        <v>119.68</v>
      </c>
      <c r="G190" s="119">
        <f t="shared" si="12"/>
        <v>837.9</v>
      </c>
      <c r="H190" s="131"/>
      <c r="I190" s="132">
        <v>119.68</v>
      </c>
      <c r="J190" s="140">
        <f t="shared" si="13"/>
        <v>0</v>
      </c>
      <c r="K190" s="145">
        <f t="shared" si="14"/>
        <v>7</v>
      </c>
      <c r="L190" s="145">
        <f t="shared" si="15"/>
        <v>119.68</v>
      </c>
      <c r="M190" s="146">
        <f t="shared" si="16"/>
        <v>837.76</v>
      </c>
      <c r="N190" s="90"/>
    </row>
    <row r="191" spans="1:14" ht="30" x14ac:dyDescent="0.25">
      <c r="A191" s="87" t="s">
        <v>303</v>
      </c>
      <c r="B191" s="87" t="s">
        <v>156</v>
      </c>
      <c r="C191" s="89" t="s">
        <v>157</v>
      </c>
      <c r="D191" s="88" t="s">
        <v>80</v>
      </c>
      <c r="E191" s="119">
        <v>855.6</v>
      </c>
      <c r="F191" s="120">
        <v>80.23</v>
      </c>
      <c r="G191" s="119">
        <f t="shared" si="12"/>
        <v>68619.100000000006</v>
      </c>
      <c r="H191" s="131"/>
      <c r="I191" s="132">
        <v>80.23</v>
      </c>
      <c r="J191" s="140">
        <f t="shared" si="13"/>
        <v>0</v>
      </c>
      <c r="K191" s="145">
        <f t="shared" si="14"/>
        <v>855.6</v>
      </c>
      <c r="L191" s="145">
        <f t="shared" si="15"/>
        <v>80.23</v>
      </c>
      <c r="M191" s="146">
        <f t="shared" si="16"/>
        <v>68644.788</v>
      </c>
      <c r="N191" s="90"/>
    </row>
    <row r="192" spans="1:14" ht="30" x14ac:dyDescent="0.25">
      <c r="A192" s="87" t="s">
        <v>304</v>
      </c>
      <c r="B192" s="87" t="s">
        <v>159</v>
      </c>
      <c r="C192" s="89" t="s">
        <v>157</v>
      </c>
      <c r="D192" s="88" t="s">
        <v>80</v>
      </c>
      <c r="E192" s="119">
        <v>563.1</v>
      </c>
      <c r="F192" s="120">
        <v>124.95</v>
      </c>
      <c r="G192" s="119">
        <f t="shared" si="12"/>
        <v>70387.5</v>
      </c>
      <c r="H192" s="131"/>
      <c r="I192" s="132">
        <v>124.95</v>
      </c>
      <c r="J192" s="140">
        <f t="shared" si="13"/>
        <v>0</v>
      </c>
      <c r="K192" s="145">
        <f t="shared" si="14"/>
        <v>563.1</v>
      </c>
      <c r="L192" s="145">
        <f t="shared" si="15"/>
        <v>124.95</v>
      </c>
      <c r="M192" s="146">
        <f t="shared" si="16"/>
        <v>70359.345000000001</v>
      </c>
      <c r="N192" s="90"/>
    </row>
    <row r="193" spans="1:14" ht="30" x14ac:dyDescent="0.25">
      <c r="A193" s="87" t="s">
        <v>305</v>
      </c>
      <c r="B193" s="87" t="s">
        <v>161</v>
      </c>
      <c r="C193" s="89" t="s">
        <v>157</v>
      </c>
      <c r="D193" s="88" t="s">
        <v>80</v>
      </c>
      <c r="E193" s="119">
        <v>292.5</v>
      </c>
      <c r="F193" s="120">
        <v>247.39</v>
      </c>
      <c r="G193" s="119">
        <f t="shared" si="12"/>
        <v>72364.5</v>
      </c>
      <c r="H193" s="131"/>
      <c r="I193" s="132">
        <v>247.39</v>
      </c>
      <c r="J193" s="140">
        <f t="shared" si="13"/>
        <v>0</v>
      </c>
      <c r="K193" s="145">
        <f t="shared" si="14"/>
        <v>292.5</v>
      </c>
      <c r="L193" s="145">
        <f t="shared" si="15"/>
        <v>247.39</v>
      </c>
      <c r="M193" s="146">
        <f t="shared" si="16"/>
        <v>72361.574999999997</v>
      </c>
      <c r="N193" s="90"/>
    </row>
    <row r="194" spans="1:14" x14ac:dyDescent="0.25">
      <c r="A194" s="87" t="s">
        <v>308</v>
      </c>
      <c r="B194" s="87" t="s">
        <v>163</v>
      </c>
      <c r="C194" s="89" t="s">
        <v>164</v>
      </c>
      <c r="D194" s="88" t="s">
        <v>80</v>
      </c>
      <c r="E194" s="119">
        <v>396.6</v>
      </c>
      <c r="F194" s="120">
        <v>159.13999999999999</v>
      </c>
      <c r="G194" s="119">
        <f t="shared" si="12"/>
        <v>63099.1</v>
      </c>
      <c r="H194" s="131"/>
      <c r="I194" s="132">
        <v>159.13999999999999</v>
      </c>
      <c r="J194" s="140">
        <f t="shared" si="13"/>
        <v>0</v>
      </c>
      <c r="K194" s="145">
        <f t="shared" si="14"/>
        <v>396.6</v>
      </c>
      <c r="L194" s="145">
        <f t="shared" si="15"/>
        <v>159.13999999999999</v>
      </c>
      <c r="M194" s="146">
        <f t="shared" si="16"/>
        <v>63114.923999999999</v>
      </c>
      <c r="N194" s="90"/>
    </row>
    <row r="195" spans="1:14" x14ac:dyDescent="0.25">
      <c r="A195" s="121"/>
      <c r="B195" s="122" t="s">
        <v>35</v>
      </c>
      <c r="C195" s="123" t="s">
        <v>165</v>
      </c>
      <c r="D195" s="121"/>
      <c r="E195" s="121"/>
      <c r="F195" s="129"/>
      <c r="G195" s="130"/>
      <c r="H195" s="135"/>
      <c r="I195" s="136"/>
      <c r="J195" s="141"/>
      <c r="K195" s="149"/>
      <c r="L195" s="149"/>
      <c r="M195" s="150"/>
      <c r="N195" s="90"/>
    </row>
    <row r="196" spans="1:14" x14ac:dyDescent="0.25">
      <c r="A196" s="87" t="s">
        <v>145</v>
      </c>
      <c r="B196" s="87" t="s">
        <v>167</v>
      </c>
      <c r="C196" s="89" t="s">
        <v>168</v>
      </c>
      <c r="D196" s="88" t="s">
        <v>63</v>
      </c>
      <c r="E196" s="119">
        <v>315.5</v>
      </c>
      <c r="F196" s="120">
        <v>32.880000000000003</v>
      </c>
      <c r="G196" s="119">
        <f>ROUND(ROUND(F196,1)*ROUND(E196,1),1)</f>
        <v>10380</v>
      </c>
      <c r="H196" s="131"/>
      <c r="I196" s="132">
        <v>32.880000000000003</v>
      </c>
      <c r="J196" s="140">
        <f t="shared" si="13"/>
        <v>0</v>
      </c>
      <c r="K196" s="145">
        <f t="shared" si="14"/>
        <v>315.5</v>
      </c>
      <c r="L196" s="145">
        <f t="shared" si="15"/>
        <v>32.880000000000003</v>
      </c>
      <c r="M196" s="146">
        <f t="shared" si="16"/>
        <v>10373.640000000001</v>
      </c>
      <c r="N196" s="90"/>
    </row>
    <row r="197" spans="1:14" ht="30" x14ac:dyDescent="0.25">
      <c r="A197" s="87" t="s">
        <v>148</v>
      </c>
      <c r="B197" s="87" t="s">
        <v>170</v>
      </c>
      <c r="C197" s="89" t="s">
        <v>171</v>
      </c>
      <c r="D197" s="88" t="s">
        <v>63</v>
      </c>
      <c r="E197" s="119">
        <v>315.5</v>
      </c>
      <c r="F197" s="120">
        <v>6.58</v>
      </c>
      <c r="G197" s="119">
        <f>ROUND(ROUND(F197,1)*ROUND(E197,1),1)</f>
        <v>2082.3000000000002</v>
      </c>
      <c r="H197" s="131"/>
      <c r="I197" s="132">
        <v>6.58</v>
      </c>
      <c r="J197" s="140">
        <f t="shared" si="13"/>
        <v>0</v>
      </c>
      <c r="K197" s="145">
        <f t="shared" si="14"/>
        <v>315.5</v>
      </c>
      <c r="L197" s="145">
        <f t="shared" si="15"/>
        <v>6.58</v>
      </c>
      <c r="M197" s="146">
        <f t="shared" si="16"/>
        <v>2075.9900000000002</v>
      </c>
      <c r="N197" s="90"/>
    </row>
    <row r="198" spans="1:14" x14ac:dyDescent="0.25">
      <c r="A198" s="121"/>
      <c r="B198" s="122" t="s">
        <v>36</v>
      </c>
      <c r="C198" s="123" t="s">
        <v>172</v>
      </c>
      <c r="D198" s="121"/>
      <c r="E198" s="121"/>
      <c r="F198" s="129"/>
      <c r="G198" s="130"/>
      <c r="H198" s="135"/>
      <c r="I198" s="136"/>
      <c r="J198" s="141"/>
      <c r="K198" s="149"/>
      <c r="L198" s="149"/>
      <c r="M198" s="150"/>
      <c r="N198" s="90"/>
    </row>
    <row r="199" spans="1:14" ht="30" x14ac:dyDescent="0.25">
      <c r="A199" s="87" t="s">
        <v>152</v>
      </c>
      <c r="B199" s="87" t="s">
        <v>177</v>
      </c>
      <c r="C199" s="89" t="s">
        <v>178</v>
      </c>
      <c r="D199" s="88" t="s">
        <v>80</v>
      </c>
      <c r="E199" s="119">
        <v>10.7</v>
      </c>
      <c r="F199" s="120">
        <v>3143.4799999999996</v>
      </c>
      <c r="G199" s="119">
        <f>ROUND(ROUND(F199,1)*ROUND(E199,1),1)</f>
        <v>33635.5</v>
      </c>
      <c r="H199" s="131"/>
      <c r="I199" s="132">
        <v>3143.4799999999996</v>
      </c>
      <c r="J199" s="140">
        <f t="shared" si="13"/>
        <v>0</v>
      </c>
      <c r="K199" s="145">
        <f t="shared" si="14"/>
        <v>10.7</v>
      </c>
      <c r="L199" s="145">
        <f t="shared" si="15"/>
        <v>3143.4799999999996</v>
      </c>
      <c r="M199" s="146">
        <f t="shared" si="16"/>
        <v>33635.23599999999</v>
      </c>
      <c r="N199" s="90"/>
    </row>
    <row r="200" spans="1:14" ht="30" x14ac:dyDescent="0.25">
      <c r="A200" s="87" t="s">
        <v>166</v>
      </c>
      <c r="B200" s="87" t="s">
        <v>180</v>
      </c>
      <c r="C200" s="89" t="s">
        <v>181</v>
      </c>
      <c r="D200" s="88" t="s">
        <v>80</v>
      </c>
      <c r="E200" s="119">
        <v>35</v>
      </c>
      <c r="F200" s="120">
        <v>3092.45</v>
      </c>
      <c r="G200" s="119">
        <f>ROUND(ROUND(F200,1)*ROUND(E200,1),1)</f>
        <v>108237.5</v>
      </c>
      <c r="H200" s="131"/>
      <c r="I200" s="132">
        <v>3092.45</v>
      </c>
      <c r="J200" s="140">
        <f t="shared" si="13"/>
        <v>0</v>
      </c>
      <c r="K200" s="145">
        <f t="shared" si="14"/>
        <v>35</v>
      </c>
      <c r="L200" s="145">
        <f t="shared" si="15"/>
        <v>3092.45</v>
      </c>
      <c r="M200" s="146">
        <f t="shared" si="16"/>
        <v>108235.75</v>
      </c>
      <c r="N200" s="90"/>
    </row>
    <row r="201" spans="1:14" x14ac:dyDescent="0.25">
      <c r="A201" s="121"/>
      <c r="B201" s="122" t="s">
        <v>37</v>
      </c>
      <c r="C201" s="123" t="s">
        <v>182</v>
      </c>
      <c r="D201" s="121"/>
      <c r="E201" s="121"/>
      <c r="F201" s="129"/>
      <c r="G201" s="130"/>
      <c r="H201" s="135"/>
      <c r="I201" s="136"/>
      <c r="J201" s="141"/>
      <c r="K201" s="149"/>
      <c r="L201" s="149"/>
      <c r="M201" s="150"/>
      <c r="N201" s="90"/>
    </row>
    <row r="202" spans="1:14" ht="30" x14ac:dyDescent="0.25">
      <c r="A202" s="87" t="s">
        <v>169</v>
      </c>
      <c r="B202" s="87" t="s">
        <v>184</v>
      </c>
      <c r="C202" s="89" t="s">
        <v>185</v>
      </c>
      <c r="D202" s="88" t="s">
        <v>44</v>
      </c>
      <c r="E202" s="119">
        <v>2.2000000000000002</v>
      </c>
      <c r="F202" s="120">
        <v>82.86</v>
      </c>
      <c r="G202" s="119">
        <f t="shared" ref="G202:G213" si="17">ROUND(ROUND(F202,1)*ROUND(E202,1),1)</f>
        <v>182.4</v>
      </c>
      <c r="H202" s="131"/>
      <c r="I202" s="132">
        <v>82.86</v>
      </c>
      <c r="J202" s="140">
        <f t="shared" si="13"/>
        <v>0</v>
      </c>
      <c r="K202" s="145">
        <f t="shared" si="14"/>
        <v>2.2000000000000002</v>
      </c>
      <c r="L202" s="145">
        <f t="shared" si="15"/>
        <v>82.86</v>
      </c>
      <c r="M202" s="146">
        <f t="shared" si="16"/>
        <v>182.292</v>
      </c>
      <c r="N202" s="90"/>
    </row>
    <row r="203" spans="1:14" x14ac:dyDescent="0.25">
      <c r="A203" s="87" t="s">
        <v>173</v>
      </c>
      <c r="B203" s="87" t="s">
        <v>391</v>
      </c>
      <c r="C203" s="89" t="s">
        <v>392</v>
      </c>
      <c r="D203" s="88" t="s">
        <v>44</v>
      </c>
      <c r="E203" s="119">
        <v>4.5</v>
      </c>
      <c r="F203" s="120">
        <v>155.66999999999999</v>
      </c>
      <c r="G203" s="119">
        <f t="shared" si="17"/>
        <v>700.7</v>
      </c>
      <c r="H203" s="131"/>
      <c r="I203" s="132">
        <v>155.66999999999999</v>
      </c>
      <c r="J203" s="140">
        <f t="shared" si="13"/>
        <v>0</v>
      </c>
      <c r="K203" s="145">
        <f t="shared" si="14"/>
        <v>4.5</v>
      </c>
      <c r="L203" s="145">
        <f t="shared" si="15"/>
        <v>155.66999999999999</v>
      </c>
      <c r="M203" s="146">
        <f t="shared" si="16"/>
        <v>700.51499999999999</v>
      </c>
      <c r="N203" s="90"/>
    </row>
    <row r="204" spans="1:14" x14ac:dyDescent="0.25">
      <c r="A204" s="87" t="s">
        <v>176</v>
      </c>
      <c r="B204" s="87" t="s">
        <v>393</v>
      </c>
      <c r="C204" s="89" t="s">
        <v>394</v>
      </c>
      <c r="D204" s="88" t="s">
        <v>44</v>
      </c>
      <c r="E204" s="119">
        <v>23.5</v>
      </c>
      <c r="F204" s="120">
        <v>206.97</v>
      </c>
      <c r="G204" s="119">
        <f t="shared" si="17"/>
        <v>4864.5</v>
      </c>
      <c r="H204" s="131"/>
      <c r="I204" s="132">
        <v>206.97</v>
      </c>
      <c r="J204" s="140">
        <f t="shared" si="13"/>
        <v>0</v>
      </c>
      <c r="K204" s="145">
        <f t="shared" si="14"/>
        <v>23.5</v>
      </c>
      <c r="L204" s="145">
        <f t="shared" si="15"/>
        <v>206.97</v>
      </c>
      <c r="M204" s="146">
        <f t="shared" si="16"/>
        <v>4863.7950000000001</v>
      </c>
      <c r="N204" s="90"/>
    </row>
    <row r="205" spans="1:14" x14ac:dyDescent="0.25">
      <c r="A205" s="87" t="s">
        <v>179</v>
      </c>
      <c r="B205" s="87" t="s">
        <v>190</v>
      </c>
      <c r="C205" s="89" t="s">
        <v>191</v>
      </c>
      <c r="D205" s="88" t="s">
        <v>44</v>
      </c>
      <c r="E205" s="119">
        <v>259.10000000000002</v>
      </c>
      <c r="F205" s="120">
        <v>302.54000000000002</v>
      </c>
      <c r="G205" s="119">
        <f t="shared" si="17"/>
        <v>78377.8</v>
      </c>
      <c r="H205" s="131"/>
      <c r="I205" s="132">
        <v>302.54000000000002</v>
      </c>
      <c r="J205" s="140">
        <f t="shared" si="13"/>
        <v>0</v>
      </c>
      <c r="K205" s="145">
        <f t="shared" si="14"/>
        <v>259.10000000000002</v>
      </c>
      <c r="L205" s="145">
        <f t="shared" si="15"/>
        <v>302.54000000000002</v>
      </c>
      <c r="M205" s="146">
        <f t="shared" si="16"/>
        <v>78388.114000000016</v>
      </c>
      <c r="N205" s="90"/>
    </row>
    <row r="206" spans="1:14" x14ac:dyDescent="0.25">
      <c r="A206" s="87" t="s">
        <v>183</v>
      </c>
      <c r="B206" s="87" t="s">
        <v>395</v>
      </c>
      <c r="C206" s="89" t="s">
        <v>396</v>
      </c>
      <c r="D206" s="88" t="s">
        <v>44</v>
      </c>
      <c r="E206" s="119">
        <v>4.5</v>
      </c>
      <c r="F206" s="120">
        <v>86.36</v>
      </c>
      <c r="G206" s="119">
        <f t="shared" si="17"/>
        <v>388.8</v>
      </c>
      <c r="H206" s="131"/>
      <c r="I206" s="132">
        <v>86.36</v>
      </c>
      <c r="J206" s="140">
        <f t="shared" si="13"/>
        <v>0</v>
      </c>
      <c r="K206" s="145">
        <f t="shared" si="14"/>
        <v>4.5</v>
      </c>
      <c r="L206" s="145">
        <f t="shared" si="15"/>
        <v>86.36</v>
      </c>
      <c r="M206" s="146">
        <f t="shared" si="16"/>
        <v>388.62</v>
      </c>
      <c r="N206" s="90"/>
    </row>
    <row r="207" spans="1:14" ht="30" x14ac:dyDescent="0.25">
      <c r="A207" s="87" t="s">
        <v>186</v>
      </c>
      <c r="B207" s="87" t="s">
        <v>193</v>
      </c>
      <c r="C207" s="89" t="s">
        <v>194</v>
      </c>
      <c r="D207" s="88" t="s">
        <v>44</v>
      </c>
      <c r="E207" s="119">
        <v>355</v>
      </c>
      <c r="F207" s="120">
        <v>23.2</v>
      </c>
      <c r="G207" s="119">
        <f t="shared" si="17"/>
        <v>8236</v>
      </c>
      <c r="H207" s="131">
        <v>-350.8</v>
      </c>
      <c r="I207" s="132">
        <v>23.2</v>
      </c>
      <c r="J207" s="140">
        <f t="shared" si="13"/>
        <v>-8138.56</v>
      </c>
      <c r="K207" s="145">
        <f t="shared" si="14"/>
        <v>4.1999999999999886</v>
      </c>
      <c r="L207" s="145">
        <f t="shared" si="15"/>
        <v>23.2</v>
      </c>
      <c r="M207" s="146">
        <f t="shared" si="16"/>
        <v>97.439999999999728</v>
      </c>
      <c r="N207" s="90"/>
    </row>
    <row r="208" spans="1:14" ht="45" x14ac:dyDescent="0.25">
      <c r="A208" s="87" t="s">
        <v>189</v>
      </c>
      <c r="B208" s="87" t="s">
        <v>196</v>
      </c>
      <c r="C208" s="89" t="s">
        <v>197</v>
      </c>
      <c r="D208" s="88" t="s">
        <v>44</v>
      </c>
      <c r="E208" s="119">
        <v>350.8</v>
      </c>
      <c r="F208" s="120">
        <v>338.17</v>
      </c>
      <c r="G208" s="119">
        <f t="shared" si="17"/>
        <v>118640.6</v>
      </c>
      <c r="H208" s="131">
        <v>-350.8</v>
      </c>
      <c r="I208" s="132">
        <v>338.17</v>
      </c>
      <c r="J208" s="140">
        <f t="shared" si="13"/>
        <v>-118630.03600000001</v>
      </c>
      <c r="K208" s="145">
        <f t="shared" si="14"/>
        <v>0</v>
      </c>
      <c r="L208" s="145">
        <f t="shared" si="15"/>
        <v>338.17</v>
      </c>
      <c r="M208" s="146">
        <f t="shared" si="16"/>
        <v>0</v>
      </c>
      <c r="N208" s="90"/>
    </row>
    <row r="209" spans="1:14" ht="45" x14ac:dyDescent="0.25">
      <c r="A209" s="87" t="s">
        <v>192</v>
      </c>
      <c r="B209" s="87" t="s">
        <v>199</v>
      </c>
      <c r="C209" s="89" t="s">
        <v>200</v>
      </c>
      <c r="D209" s="88" t="s">
        <v>44</v>
      </c>
      <c r="E209" s="119">
        <v>4.2</v>
      </c>
      <c r="F209" s="120">
        <v>396.71</v>
      </c>
      <c r="G209" s="119">
        <f t="shared" si="17"/>
        <v>1666.1</v>
      </c>
      <c r="H209" s="131"/>
      <c r="I209" s="132">
        <v>396.71</v>
      </c>
      <c r="J209" s="140">
        <f t="shared" si="13"/>
        <v>0</v>
      </c>
      <c r="K209" s="145">
        <f t="shared" si="14"/>
        <v>4.2</v>
      </c>
      <c r="L209" s="145">
        <f t="shared" si="15"/>
        <v>396.71</v>
      </c>
      <c r="M209" s="146">
        <f t="shared" si="16"/>
        <v>1666.182</v>
      </c>
      <c r="N209" s="90"/>
    </row>
    <row r="210" spans="1:14" ht="30" x14ac:dyDescent="0.25">
      <c r="A210" s="87" t="s">
        <v>195</v>
      </c>
      <c r="B210" s="87" t="s">
        <v>202</v>
      </c>
      <c r="C210" s="89" t="s">
        <v>203</v>
      </c>
      <c r="D210" s="88" t="s">
        <v>44</v>
      </c>
      <c r="E210" s="119">
        <v>4.4000000000000004</v>
      </c>
      <c r="F210" s="120">
        <v>443.02</v>
      </c>
      <c r="G210" s="119">
        <f t="shared" si="17"/>
        <v>1949.2</v>
      </c>
      <c r="H210" s="131"/>
      <c r="I210" s="132">
        <v>443.02</v>
      </c>
      <c r="J210" s="140">
        <f t="shared" si="13"/>
        <v>0</v>
      </c>
      <c r="K210" s="145">
        <f t="shared" si="14"/>
        <v>4.4000000000000004</v>
      </c>
      <c r="L210" s="145">
        <f t="shared" si="15"/>
        <v>443.02</v>
      </c>
      <c r="M210" s="146">
        <f t="shared" si="16"/>
        <v>1949.288</v>
      </c>
      <c r="N210" s="90"/>
    </row>
    <row r="211" spans="1:14" ht="30" x14ac:dyDescent="0.25">
      <c r="A211" s="87" t="s">
        <v>198</v>
      </c>
      <c r="B211" s="87" t="s">
        <v>205</v>
      </c>
      <c r="C211" s="89" t="s">
        <v>206</v>
      </c>
      <c r="D211" s="88" t="s">
        <v>44</v>
      </c>
      <c r="E211" s="119">
        <v>256.89999999999998</v>
      </c>
      <c r="F211" s="120">
        <v>545.42999999999995</v>
      </c>
      <c r="G211" s="119">
        <f t="shared" si="17"/>
        <v>140113.29999999999</v>
      </c>
      <c r="H211" s="131">
        <v>-256.89999999999998</v>
      </c>
      <c r="I211" s="132">
        <v>545.42999999999995</v>
      </c>
      <c r="J211" s="140">
        <f t="shared" si="13"/>
        <v>-140120.96699999998</v>
      </c>
      <c r="K211" s="145">
        <f t="shared" si="14"/>
        <v>0</v>
      </c>
      <c r="L211" s="145">
        <f t="shared" si="15"/>
        <v>545.42999999999995</v>
      </c>
      <c r="M211" s="146">
        <f t="shared" si="16"/>
        <v>0</v>
      </c>
      <c r="N211" s="90"/>
    </row>
    <row r="212" spans="1:14" ht="30" x14ac:dyDescent="0.25">
      <c r="A212" s="87" t="s">
        <v>201</v>
      </c>
      <c r="B212" s="87" t="s">
        <v>397</v>
      </c>
      <c r="C212" s="89" t="s">
        <v>398</v>
      </c>
      <c r="D212" s="88" t="s">
        <v>44</v>
      </c>
      <c r="E212" s="119">
        <v>23.5</v>
      </c>
      <c r="F212" s="120">
        <v>153.09</v>
      </c>
      <c r="G212" s="119">
        <f t="shared" si="17"/>
        <v>3597.9</v>
      </c>
      <c r="H212" s="131"/>
      <c r="I212" s="132">
        <v>153.09</v>
      </c>
      <c r="J212" s="140">
        <f t="shared" si="13"/>
        <v>0</v>
      </c>
      <c r="K212" s="145">
        <f t="shared" si="14"/>
        <v>23.5</v>
      </c>
      <c r="L212" s="145">
        <f t="shared" si="15"/>
        <v>153.09</v>
      </c>
      <c r="M212" s="146">
        <f t="shared" si="16"/>
        <v>3597.6150000000002</v>
      </c>
      <c r="N212" s="90"/>
    </row>
    <row r="213" spans="1:14" x14ac:dyDescent="0.25">
      <c r="A213" s="87" t="s">
        <v>204</v>
      </c>
      <c r="B213" s="87" t="s">
        <v>399</v>
      </c>
      <c r="C213" s="89" t="s">
        <v>400</v>
      </c>
      <c r="D213" s="88" t="s">
        <v>233</v>
      </c>
      <c r="E213" s="119">
        <v>1</v>
      </c>
      <c r="F213" s="120">
        <v>7233.71</v>
      </c>
      <c r="G213" s="119">
        <f t="shared" si="17"/>
        <v>7233.7</v>
      </c>
      <c r="H213" s="131"/>
      <c r="I213" s="132">
        <v>7233.71</v>
      </c>
      <c r="J213" s="140">
        <f t="shared" si="13"/>
        <v>0</v>
      </c>
      <c r="K213" s="145">
        <f t="shared" si="14"/>
        <v>1</v>
      </c>
      <c r="L213" s="145">
        <f t="shared" si="15"/>
        <v>7233.71</v>
      </c>
      <c r="M213" s="146">
        <f t="shared" si="16"/>
        <v>7233.71</v>
      </c>
      <c r="N213" s="90"/>
    </row>
    <row r="214" spans="1:14" x14ac:dyDescent="0.25">
      <c r="A214" s="121"/>
      <c r="B214" s="122" t="s">
        <v>55</v>
      </c>
      <c r="C214" s="123" t="s">
        <v>219</v>
      </c>
      <c r="D214" s="121"/>
      <c r="E214" s="121"/>
      <c r="F214" s="129"/>
      <c r="G214" s="130"/>
      <c r="H214" s="135"/>
      <c r="I214" s="136"/>
      <c r="J214" s="141"/>
      <c r="K214" s="149"/>
      <c r="L214" s="149"/>
      <c r="M214" s="150"/>
      <c r="N214" s="90"/>
    </row>
    <row r="215" spans="1:14" ht="30" x14ac:dyDescent="0.25">
      <c r="A215" s="87" t="s">
        <v>207</v>
      </c>
      <c r="B215" s="87" t="s">
        <v>221</v>
      </c>
      <c r="C215" s="89" t="s">
        <v>222</v>
      </c>
      <c r="D215" s="88" t="s">
        <v>63</v>
      </c>
      <c r="E215" s="119">
        <v>301.10000000000002</v>
      </c>
      <c r="F215" s="120">
        <v>26.3</v>
      </c>
      <c r="G215" s="119">
        <f>ROUND(ROUND(F215,1)*ROUND(E215,1),1)</f>
        <v>7918.9</v>
      </c>
      <c r="H215" s="131"/>
      <c r="I215" s="132">
        <v>26.3</v>
      </c>
      <c r="J215" s="140">
        <f t="shared" si="13"/>
        <v>0</v>
      </c>
      <c r="K215" s="145">
        <f t="shared" si="14"/>
        <v>301.10000000000002</v>
      </c>
      <c r="L215" s="145">
        <f t="shared" si="15"/>
        <v>26.3</v>
      </c>
      <c r="M215" s="146">
        <f t="shared" si="16"/>
        <v>7918.9300000000012</v>
      </c>
      <c r="N215" s="90"/>
    </row>
    <row r="216" spans="1:14" x14ac:dyDescent="0.25">
      <c r="A216" s="121"/>
      <c r="B216" s="122" t="s">
        <v>58</v>
      </c>
      <c r="C216" s="123" t="s">
        <v>223</v>
      </c>
      <c r="D216" s="121"/>
      <c r="E216" s="121"/>
      <c r="F216" s="129"/>
      <c r="G216" s="130"/>
      <c r="H216" s="135"/>
      <c r="I216" s="136"/>
      <c r="J216" s="141"/>
      <c r="K216" s="149"/>
      <c r="L216" s="149"/>
      <c r="M216" s="150"/>
      <c r="N216" s="90"/>
    </row>
    <row r="217" spans="1:14" ht="45" x14ac:dyDescent="0.25">
      <c r="A217" s="87" t="s">
        <v>210</v>
      </c>
      <c r="B217" s="87" t="s">
        <v>225</v>
      </c>
      <c r="C217" s="89" t="s">
        <v>226</v>
      </c>
      <c r="D217" s="88" t="s">
        <v>63</v>
      </c>
      <c r="E217" s="119">
        <v>288.7</v>
      </c>
      <c r="F217" s="120">
        <v>552.39</v>
      </c>
      <c r="G217" s="119">
        <f t="shared" ref="G217:G242" si="18">ROUND(ROUND(F217,1)*ROUND(E217,1),1)</f>
        <v>159477.9</v>
      </c>
      <c r="H217" s="131"/>
      <c r="I217" s="132">
        <v>552.39</v>
      </c>
      <c r="J217" s="140">
        <f t="shared" ref="J217:J253" si="19">H217*I217</f>
        <v>0</v>
      </c>
      <c r="K217" s="145">
        <f t="shared" ref="K217:K253" si="20">E217+H217</f>
        <v>288.7</v>
      </c>
      <c r="L217" s="145">
        <f t="shared" ref="L217:L253" si="21">I217</f>
        <v>552.39</v>
      </c>
      <c r="M217" s="146">
        <f t="shared" ref="M217:M253" si="22">K217*L217</f>
        <v>159474.99299999999</v>
      </c>
      <c r="N217" s="90"/>
    </row>
    <row r="218" spans="1:14" ht="45" x14ac:dyDescent="0.25">
      <c r="A218" s="87" t="s">
        <v>213</v>
      </c>
      <c r="B218" s="87" t="s">
        <v>228</v>
      </c>
      <c r="C218" s="89" t="s">
        <v>229</v>
      </c>
      <c r="D218" s="88" t="s">
        <v>63</v>
      </c>
      <c r="E218" s="119">
        <v>288.7</v>
      </c>
      <c r="F218" s="120">
        <v>1060.07</v>
      </c>
      <c r="G218" s="119">
        <f t="shared" si="18"/>
        <v>306050.90000000002</v>
      </c>
      <c r="H218" s="131"/>
      <c r="I218" s="132">
        <v>1060.07</v>
      </c>
      <c r="J218" s="140">
        <f t="shared" si="19"/>
        <v>0</v>
      </c>
      <c r="K218" s="145">
        <f t="shared" si="20"/>
        <v>288.7</v>
      </c>
      <c r="L218" s="145">
        <f t="shared" si="21"/>
        <v>1060.07</v>
      </c>
      <c r="M218" s="146">
        <f t="shared" si="22"/>
        <v>306042.20899999997</v>
      </c>
      <c r="N218" s="90"/>
    </row>
    <row r="219" spans="1:14" ht="45" x14ac:dyDescent="0.25">
      <c r="A219" s="87" t="s">
        <v>216</v>
      </c>
      <c r="B219" s="87" t="s">
        <v>231</v>
      </c>
      <c r="C219" s="89" t="s">
        <v>232</v>
      </c>
      <c r="D219" s="88" t="s">
        <v>233</v>
      </c>
      <c r="E219" s="119">
        <v>7</v>
      </c>
      <c r="F219" s="120">
        <v>260.41000000000003</v>
      </c>
      <c r="G219" s="119">
        <f t="shared" si="18"/>
        <v>1822.8</v>
      </c>
      <c r="H219" s="131"/>
      <c r="I219" s="132">
        <v>260.41000000000003</v>
      </c>
      <c r="J219" s="140">
        <f t="shared" si="19"/>
        <v>0</v>
      </c>
      <c r="K219" s="145">
        <f t="shared" si="20"/>
        <v>7</v>
      </c>
      <c r="L219" s="145">
        <f t="shared" si="21"/>
        <v>260.41000000000003</v>
      </c>
      <c r="M219" s="146">
        <f t="shared" si="22"/>
        <v>1822.8700000000001</v>
      </c>
      <c r="N219" s="90"/>
    </row>
    <row r="220" spans="1:14" ht="45" x14ac:dyDescent="0.25">
      <c r="A220" s="87" t="s">
        <v>220</v>
      </c>
      <c r="B220" s="87" t="s">
        <v>235</v>
      </c>
      <c r="C220" s="89" t="s">
        <v>236</v>
      </c>
      <c r="D220" s="88" t="s">
        <v>233</v>
      </c>
      <c r="E220" s="119">
        <v>7</v>
      </c>
      <c r="F220" s="120">
        <v>1801.85</v>
      </c>
      <c r="G220" s="119">
        <f t="shared" si="18"/>
        <v>12613.3</v>
      </c>
      <c r="H220" s="131"/>
      <c r="I220" s="132">
        <v>1801.85</v>
      </c>
      <c r="J220" s="140">
        <f t="shared" si="19"/>
        <v>0</v>
      </c>
      <c r="K220" s="145">
        <f t="shared" si="20"/>
        <v>7</v>
      </c>
      <c r="L220" s="145">
        <f t="shared" si="21"/>
        <v>1801.85</v>
      </c>
      <c r="M220" s="146">
        <f t="shared" si="22"/>
        <v>12612.949999999999</v>
      </c>
      <c r="N220" s="90"/>
    </row>
    <row r="221" spans="1:14" ht="45" x14ac:dyDescent="0.25">
      <c r="A221" s="87" t="s">
        <v>224</v>
      </c>
      <c r="B221" s="87" t="s">
        <v>238</v>
      </c>
      <c r="C221" s="89" t="s">
        <v>239</v>
      </c>
      <c r="D221" s="88" t="s">
        <v>233</v>
      </c>
      <c r="E221" s="119">
        <v>24</v>
      </c>
      <c r="F221" s="120">
        <v>219.64</v>
      </c>
      <c r="G221" s="119">
        <f t="shared" si="18"/>
        <v>5270.4</v>
      </c>
      <c r="H221" s="131"/>
      <c r="I221" s="132">
        <v>219.64</v>
      </c>
      <c r="J221" s="140">
        <f t="shared" si="19"/>
        <v>0</v>
      </c>
      <c r="K221" s="145">
        <f t="shared" si="20"/>
        <v>24</v>
      </c>
      <c r="L221" s="145">
        <f t="shared" si="21"/>
        <v>219.64</v>
      </c>
      <c r="M221" s="146">
        <f t="shared" si="22"/>
        <v>5271.36</v>
      </c>
      <c r="N221" s="90"/>
    </row>
    <row r="222" spans="1:14" ht="30" x14ac:dyDescent="0.25">
      <c r="A222" s="87" t="s">
        <v>227</v>
      </c>
      <c r="B222" s="87" t="s">
        <v>241</v>
      </c>
      <c r="C222" s="89" t="s">
        <v>242</v>
      </c>
      <c r="D222" s="88" t="s">
        <v>233</v>
      </c>
      <c r="E222" s="119">
        <v>12</v>
      </c>
      <c r="F222" s="120">
        <v>1129.77</v>
      </c>
      <c r="G222" s="119">
        <f t="shared" si="18"/>
        <v>13557.6</v>
      </c>
      <c r="H222" s="131"/>
      <c r="I222" s="132">
        <v>1129.77</v>
      </c>
      <c r="J222" s="140">
        <f t="shared" si="19"/>
        <v>0</v>
      </c>
      <c r="K222" s="145">
        <f t="shared" si="20"/>
        <v>12</v>
      </c>
      <c r="L222" s="145">
        <f t="shared" si="21"/>
        <v>1129.77</v>
      </c>
      <c r="M222" s="146">
        <f t="shared" si="22"/>
        <v>13557.24</v>
      </c>
      <c r="N222" s="90"/>
    </row>
    <row r="223" spans="1:14" ht="45" x14ac:dyDescent="0.25">
      <c r="A223" s="87" t="s">
        <v>230</v>
      </c>
      <c r="B223" s="87" t="s">
        <v>244</v>
      </c>
      <c r="C223" s="89" t="s">
        <v>245</v>
      </c>
      <c r="D223" s="88" t="s">
        <v>233</v>
      </c>
      <c r="E223" s="119">
        <v>12</v>
      </c>
      <c r="F223" s="120">
        <v>1129.77</v>
      </c>
      <c r="G223" s="119">
        <f t="shared" si="18"/>
        <v>13557.6</v>
      </c>
      <c r="H223" s="131"/>
      <c r="I223" s="132">
        <v>1129.77</v>
      </c>
      <c r="J223" s="140">
        <f t="shared" si="19"/>
        <v>0</v>
      </c>
      <c r="K223" s="145">
        <f t="shared" si="20"/>
        <v>12</v>
      </c>
      <c r="L223" s="145">
        <f t="shared" si="21"/>
        <v>1129.77</v>
      </c>
      <c r="M223" s="146">
        <f t="shared" si="22"/>
        <v>13557.24</v>
      </c>
      <c r="N223" s="90"/>
    </row>
    <row r="224" spans="1:14" ht="30" x14ac:dyDescent="0.25">
      <c r="A224" s="87" t="s">
        <v>234</v>
      </c>
      <c r="B224" s="87" t="s">
        <v>247</v>
      </c>
      <c r="C224" s="89" t="s">
        <v>248</v>
      </c>
      <c r="D224" s="88" t="s">
        <v>63</v>
      </c>
      <c r="E224" s="119">
        <v>157.80000000000001</v>
      </c>
      <c r="F224" s="120">
        <v>36.83</v>
      </c>
      <c r="G224" s="119">
        <f t="shared" si="18"/>
        <v>5807</v>
      </c>
      <c r="H224" s="131"/>
      <c r="I224" s="132">
        <v>36.83</v>
      </c>
      <c r="J224" s="140">
        <f t="shared" si="19"/>
        <v>0</v>
      </c>
      <c r="K224" s="145">
        <f t="shared" si="20"/>
        <v>157.80000000000001</v>
      </c>
      <c r="L224" s="145">
        <f t="shared" si="21"/>
        <v>36.83</v>
      </c>
      <c r="M224" s="146">
        <f t="shared" si="22"/>
        <v>5811.7740000000003</v>
      </c>
      <c r="N224" s="90"/>
    </row>
    <row r="225" spans="1:14" x14ac:dyDescent="0.25">
      <c r="A225" s="87" t="s">
        <v>237</v>
      </c>
      <c r="B225" s="87" t="s">
        <v>250</v>
      </c>
      <c r="C225" s="89" t="s">
        <v>251</v>
      </c>
      <c r="D225" s="88" t="s">
        <v>63</v>
      </c>
      <c r="E225" s="119">
        <v>157.80000000000001</v>
      </c>
      <c r="F225" s="120">
        <v>27.62</v>
      </c>
      <c r="G225" s="119">
        <f t="shared" si="18"/>
        <v>4355.3</v>
      </c>
      <c r="H225" s="131"/>
      <c r="I225" s="132">
        <v>27.62</v>
      </c>
      <c r="J225" s="140">
        <f t="shared" si="19"/>
        <v>0</v>
      </c>
      <c r="K225" s="145">
        <f t="shared" si="20"/>
        <v>157.80000000000001</v>
      </c>
      <c r="L225" s="145">
        <f t="shared" si="21"/>
        <v>27.62</v>
      </c>
      <c r="M225" s="146">
        <f t="shared" si="22"/>
        <v>4358.4360000000006</v>
      </c>
      <c r="N225" s="90"/>
    </row>
    <row r="226" spans="1:14" ht="45" x14ac:dyDescent="0.25">
      <c r="A226" s="87" t="s">
        <v>240</v>
      </c>
      <c r="B226" s="87" t="s">
        <v>253</v>
      </c>
      <c r="C226" s="89" t="s">
        <v>254</v>
      </c>
      <c r="D226" s="88" t="s">
        <v>233</v>
      </c>
      <c r="E226" s="119">
        <v>12</v>
      </c>
      <c r="F226" s="120">
        <v>7599.34</v>
      </c>
      <c r="G226" s="119">
        <f t="shared" si="18"/>
        <v>91191.6</v>
      </c>
      <c r="H226" s="131"/>
      <c r="I226" s="132">
        <v>7599.34</v>
      </c>
      <c r="J226" s="140">
        <f t="shared" si="19"/>
        <v>0</v>
      </c>
      <c r="K226" s="145">
        <f t="shared" si="20"/>
        <v>12</v>
      </c>
      <c r="L226" s="145">
        <f t="shared" si="21"/>
        <v>7599.34</v>
      </c>
      <c r="M226" s="146">
        <f t="shared" si="22"/>
        <v>91192.08</v>
      </c>
      <c r="N226" s="90"/>
    </row>
    <row r="227" spans="1:14" ht="30" x14ac:dyDescent="0.25">
      <c r="A227" s="87" t="s">
        <v>243</v>
      </c>
      <c r="B227" s="87" t="s">
        <v>259</v>
      </c>
      <c r="C227" s="89" t="s">
        <v>260</v>
      </c>
      <c r="D227" s="88" t="s">
        <v>233</v>
      </c>
      <c r="E227" s="119">
        <v>12</v>
      </c>
      <c r="F227" s="120">
        <v>14566.86</v>
      </c>
      <c r="G227" s="119">
        <f t="shared" si="18"/>
        <v>174802.8</v>
      </c>
      <c r="H227" s="131"/>
      <c r="I227" s="132">
        <v>14566.86</v>
      </c>
      <c r="J227" s="140">
        <f t="shared" si="19"/>
        <v>0</v>
      </c>
      <c r="K227" s="145">
        <f t="shared" si="20"/>
        <v>12</v>
      </c>
      <c r="L227" s="145">
        <f t="shared" si="21"/>
        <v>14566.86</v>
      </c>
      <c r="M227" s="146">
        <f t="shared" si="22"/>
        <v>174802.32</v>
      </c>
      <c r="N227" s="90"/>
    </row>
    <row r="228" spans="1:14" ht="30" x14ac:dyDescent="0.25">
      <c r="A228" s="87" t="s">
        <v>246</v>
      </c>
      <c r="B228" s="87" t="s">
        <v>262</v>
      </c>
      <c r="C228" s="89" t="s">
        <v>263</v>
      </c>
      <c r="D228" s="88" t="s">
        <v>233</v>
      </c>
      <c r="E228" s="119">
        <v>10</v>
      </c>
      <c r="F228" s="120">
        <v>775.98</v>
      </c>
      <c r="G228" s="119">
        <f t="shared" si="18"/>
        <v>7760</v>
      </c>
      <c r="H228" s="131"/>
      <c r="I228" s="132">
        <v>775.98</v>
      </c>
      <c r="J228" s="140">
        <f t="shared" si="19"/>
        <v>0</v>
      </c>
      <c r="K228" s="145">
        <f t="shared" si="20"/>
        <v>10</v>
      </c>
      <c r="L228" s="145">
        <f t="shared" si="21"/>
        <v>775.98</v>
      </c>
      <c r="M228" s="146">
        <f t="shared" si="22"/>
        <v>7759.8</v>
      </c>
      <c r="N228" s="90"/>
    </row>
    <row r="229" spans="1:14" ht="30" x14ac:dyDescent="0.25">
      <c r="A229" s="87" t="s">
        <v>249</v>
      </c>
      <c r="B229" s="87" t="s">
        <v>265</v>
      </c>
      <c r="C229" s="89" t="s">
        <v>266</v>
      </c>
      <c r="D229" s="88" t="s">
        <v>233</v>
      </c>
      <c r="E229" s="119">
        <v>8</v>
      </c>
      <c r="F229" s="120">
        <v>1202.1099999999999</v>
      </c>
      <c r="G229" s="119">
        <f t="shared" si="18"/>
        <v>9616.7999999999993</v>
      </c>
      <c r="H229" s="131"/>
      <c r="I229" s="132">
        <v>1202.1099999999999</v>
      </c>
      <c r="J229" s="140">
        <f t="shared" si="19"/>
        <v>0</v>
      </c>
      <c r="K229" s="145">
        <f t="shared" si="20"/>
        <v>8</v>
      </c>
      <c r="L229" s="145">
        <f t="shared" si="21"/>
        <v>1202.1099999999999</v>
      </c>
      <c r="M229" s="146">
        <f t="shared" si="22"/>
        <v>9616.8799999999992</v>
      </c>
      <c r="N229" s="90"/>
    </row>
    <row r="230" spans="1:14" ht="30" x14ac:dyDescent="0.25">
      <c r="A230" s="87" t="s">
        <v>252</v>
      </c>
      <c r="B230" s="87" t="s">
        <v>268</v>
      </c>
      <c r="C230" s="89" t="s">
        <v>269</v>
      </c>
      <c r="D230" s="88" t="s">
        <v>233</v>
      </c>
      <c r="E230" s="119">
        <v>4</v>
      </c>
      <c r="F230" s="120">
        <v>3293.31</v>
      </c>
      <c r="G230" s="119">
        <f t="shared" si="18"/>
        <v>13173.2</v>
      </c>
      <c r="H230" s="131"/>
      <c r="I230" s="132">
        <v>3293.31</v>
      </c>
      <c r="J230" s="140">
        <f t="shared" si="19"/>
        <v>0</v>
      </c>
      <c r="K230" s="145">
        <f t="shared" si="20"/>
        <v>4</v>
      </c>
      <c r="L230" s="145">
        <f t="shared" si="21"/>
        <v>3293.31</v>
      </c>
      <c r="M230" s="146">
        <f t="shared" si="22"/>
        <v>13173.24</v>
      </c>
      <c r="N230" s="90"/>
    </row>
    <row r="231" spans="1:14" ht="30" x14ac:dyDescent="0.25">
      <c r="A231" s="87" t="s">
        <v>255</v>
      </c>
      <c r="B231" s="87" t="s">
        <v>271</v>
      </c>
      <c r="C231" s="89" t="s">
        <v>272</v>
      </c>
      <c r="D231" s="88" t="s">
        <v>233</v>
      </c>
      <c r="E231" s="119">
        <v>1</v>
      </c>
      <c r="F231" s="120">
        <v>313.02</v>
      </c>
      <c r="G231" s="119">
        <f t="shared" si="18"/>
        <v>313</v>
      </c>
      <c r="H231" s="131"/>
      <c r="I231" s="132">
        <v>313.02</v>
      </c>
      <c r="J231" s="140">
        <f t="shared" si="19"/>
        <v>0</v>
      </c>
      <c r="K231" s="145">
        <f t="shared" si="20"/>
        <v>1</v>
      </c>
      <c r="L231" s="145">
        <f t="shared" si="21"/>
        <v>313.02</v>
      </c>
      <c r="M231" s="146">
        <f t="shared" si="22"/>
        <v>313.02</v>
      </c>
      <c r="N231" s="90"/>
    </row>
    <row r="232" spans="1:14" ht="30" x14ac:dyDescent="0.25">
      <c r="A232" s="87" t="s">
        <v>258</v>
      </c>
      <c r="B232" s="87" t="s">
        <v>277</v>
      </c>
      <c r="C232" s="89" t="s">
        <v>278</v>
      </c>
      <c r="D232" s="88" t="s">
        <v>233</v>
      </c>
      <c r="E232" s="119">
        <v>3</v>
      </c>
      <c r="F232" s="120">
        <v>270.94</v>
      </c>
      <c r="G232" s="119">
        <f t="shared" si="18"/>
        <v>812.7</v>
      </c>
      <c r="H232" s="131"/>
      <c r="I232" s="132">
        <v>270.94</v>
      </c>
      <c r="J232" s="140">
        <f t="shared" si="19"/>
        <v>0</v>
      </c>
      <c r="K232" s="145">
        <f t="shared" si="20"/>
        <v>3</v>
      </c>
      <c r="L232" s="145">
        <f t="shared" si="21"/>
        <v>270.94</v>
      </c>
      <c r="M232" s="146">
        <f t="shared" si="22"/>
        <v>812.81999999999994</v>
      </c>
      <c r="N232" s="90"/>
    </row>
    <row r="233" spans="1:14" ht="30" x14ac:dyDescent="0.25">
      <c r="A233" s="87" t="s">
        <v>261</v>
      </c>
      <c r="B233" s="87" t="s">
        <v>280</v>
      </c>
      <c r="C233" s="89" t="s">
        <v>281</v>
      </c>
      <c r="D233" s="88" t="s">
        <v>233</v>
      </c>
      <c r="E233" s="119">
        <v>7</v>
      </c>
      <c r="F233" s="120">
        <v>345.9</v>
      </c>
      <c r="G233" s="119">
        <f t="shared" si="18"/>
        <v>2421.3000000000002</v>
      </c>
      <c r="H233" s="131"/>
      <c r="I233" s="132">
        <v>345.9</v>
      </c>
      <c r="J233" s="140">
        <f t="shared" si="19"/>
        <v>0</v>
      </c>
      <c r="K233" s="145">
        <f t="shared" si="20"/>
        <v>7</v>
      </c>
      <c r="L233" s="145">
        <f t="shared" si="21"/>
        <v>345.9</v>
      </c>
      <c r="M233" s="146">
        <f t="shared" si="22"/>
        <v>2421.2999999999997</v>
      </c>
      <c r="N233" s="90"/>
    </row>
    <row r="234" spans="1:14" ht="30" x14ac:dyDescent="0.25">
      <c r="A234" s="87" t="s">
        <v>264</v>
      </c>
      <c r="B234" s="87" t="s">
        <v>283</v>
      </c>
      <c r="C234" s="89" t="s">
        <v>284</v>
      </c>
      <c r="D234" s="88" t="s">
        <v>233</v>
      </c>
      <c r="E234" s="119">
        <v>1</v>
      </c>
      <c r="F234" s="120">
        <v>395.88</v>
      </c>
      <c r="G234" s="119">
        <f t="shared" si="18"/>
        <v>395.9</v>
      </c>
      <c r="H234" s="131"/>
      <c r="I234" s="132">
        <v>395.88</v>
      </c>
      <c r="J234" s="140">
        <f t="shared" si="19"/>
        <v>0</v>
      </c>
      <c r="K234" s="145">
        <f t="shared" si="20"/>
        <v>1</v>
      </c>
      <c r="L234" s="145">
        <f t="shared" si="21"/>
        <v>395.88</v>
      </c>
      <c r="M234" s="146">
        <f t="shared" si="22"/>
        <v>395.88</v>
      </c>
      <c r="N234" s="90"/>
    </row>
    <row r="235" spans="1:14" ht="30" x14ac:dyDescent="0.25">
      <c r="A235" s="87" t="s">
        <v>267</v>
      </c>
      <c r="B235" s="87" t="s">
        <v>286</v>
      </c>
      <c r="C235" s="89" t="s">
        <v>287</v>
      </c>
      <c r="D235" s="88" t="s">
        <v>233</v>
      </c>
      <c r="E235" s="119">
        <v>12</v>
      </c>
      <c r="F235" s="120">
        <v>1530.92</v>
      </c>
      <c r="G235" s="119">
        <f t="shared" si="18"/>
        <v>18370.8</v>
      </c>
      <c r="H235" s="131"/>
      <c r="I235" s="132">
        <v>1530.92</v>
      </c>
      <c r="J235" s="140">
        <f t="shared" si="19"/>
        <v>0</v>
      </c>
      <c r="K235" s="145">
        <f t="shared" si="20"/>
        <v>12</v>
      </c>
      <c r="L235" s="145">
        <f t="shared" si="21"/>
        <v>1530.92</v>
      </c>
      <c r="M235" s="146">
        <f t="shared" si="22"/>
        <v>18371.04</v>
      </c>
      <c r="N235" s="90"/>
    </row>
    <row r="236" spans="1:14" ht="30" x14ac:dyDescent="0.25">
      <c r="A236" s="87" t="s">
        <v>270</v>
      </c>
      <c r="B236" s="87" t="s">
        <v>289</v>
      </c>
      <c r="C236" s="89" t="s">
        <v>290</v>
      </c>
      <c r="D236" s="88" t="s">
        <v>233</v>
      </c>
      <c r="E236" s="119">
        <v>34</v>
      </c>
      <c r="F236" s="120">
        <v>211.75</v>
      </c>
      <c r="G236" s="119">
        <f t="shared" si="18"/>
        <v>7201.2</v>
      </c>
      <c r="H236" s="131"/>
      <c r="I236" s="132">
        <v>211.75</v>
      </c>
      <c r="J236" s="140">
        <f t="shared" si="19"/>
        <v>0</v>
      </c>
      <c r="K236" s="145">
        <f t="shared" si="20"/>
        <v>34</v>
      </c>
      <c r="L236" s="145">
        <f t="shared" si="21"/>
        <v>211.75</v>
      </c>
      <c r="M236" s="146">
        <f t="shared" si="22"/>
        <v>7199.5</v>
      </c>
      <c r="N236" s="90"/>
    </row>
    <row r="237" spans="1:14" x14ac:dyDescent="0.25">
      <c r="A237" s="87" t="s">
        <v>273</v>
      </c>
      <c r="B237" s="87" t="s">
        <v>306</v>
      </c>
      <c r="C237" s="89" t="s">
        <v>307</v>
      </c>
      <c r="D237" s="88" t="s">
        <v>233</v>
      </c>
      <c r="E237" s="119">
        <v>12</v>
      </c>
      <c r="F237" s="120">
        <v>485.32</v>
      </c>
      <c r="G237" s="119">
        <f t="shared" si="18"/>
        <v>5823.6</v>
      </c>
      <c r="H237" s="131"/>
      <c r="I237" s="132">
        <v>485.32</v>
      </c>
      <c r="J237" s="140">
        <f t="shared" si="19"/>
        <v>0</v>
      </c>
      <c r="K237" s="145">
        <f t="shared" si="20"/>
        <v>12</v>
      </c>
      <c r="L237" s="145">
        <f t="shared" si="21"/>
        <v>485.32</v>
      </c>
      <c r="M237" s="146">
        <f t="shared" si="22"/>
        <v>5823.84</v>
      </c>
      <c r="N237" s="90"/>
    </row>
    <row r="238" spans="1:14" ht="30" x14ac:dyDescent="0.25">
      <c r="A238" s="87" t="s">
        <v>276</v>
      </c>
      <c r="B238" s="87" t="s">
        <v>315</v>
      </c>
      <c r="C238" s="89" t="s">
        <v>316</v>
      </c>
      <c r="D238" s="88" t="s">
        <v>233</v>
      </c>
      <c r="E238" s="119">
        <v>12</v>
      </c>
      <c r="F238" s="120">
        <v>485.32</v>
      </c>
      <c r="G238" s="119">
        <f t="shared" si="18"/>
        <v>5823.6</v>
      </c>
      <c r="H238" s="131"/>
      <c r="I238" s="132">
        <v>485.32</v>
      </c>
      <c r="J238" s="140">
        <f t="shared" si="19"/>
        <v>0</v>
      </c>
      <c r="K238" s="145">
        <f t="shared" si="20"/>
        <v>12</v>
      </c>
      <c r="L238" s="145">
        <f t="shared" si="21"/>
        <v>485.32</v>
      </c>
      <c r="M238" s="146">
        <f t="shared" si="22"/>
        <v>5823.84</v>
      </c>
      <c r="N238" s="90"/>
    </row>
    <row r="239" spans="1:14" ht="30" x14ac:dyDescent="0.25">
      <c r="A239" s="87" t="s">
        <v>279</v>
      </c>
      <c r="B239" s="87" t="s">
        <v>401</v>
      </c>
      <c r="C239" s="89" t="s">
        <v>402</v>
      </c>
      <c r="D239" s="88" t="s">
        <v>233</v>
      </c>
      <c r="E239" s="119">
        <v>3</v>
      </c>
      <c r="F239" s="120">
        <v>6510.34</v>
      </c>
      <c r="G239" s="119">
        <f t="shared" si="18"/>
        <v>19530.900000000001</v>
      </c>
      <c r="H239" s="131"/>
      <c r="I239" s="132">
        <v>6510.34</v>
      </c>
      <c r="J239" s="140">
        <f t="shared" si="19"/>
        <v>0</v>
      </c>
      <c r="K239" s="145">
        <f t="shared" si="20"/>
        <v>3</v>
      </c>
      <c r="L239" s="145">
        <f t="shared" si="21"/>
        <v>6510.34</v>
      </c>
      <c r="M239" s="146">
        <f t="shared" si="22"/>
        <v>19531.02</v>
      </c>
      <c r="N239" s="90"/>
    </row>
    <row r="240" spans="1:14" ht="30" x14ac:dyDescent="0.25">
      <c r="A240" s="87" t="s">
        <v>282</v>
      </c>
      <c r="B240" s="87" t="s">
        <v>318</v>
      </c>
      <c r="C240" s="89" t="s">
        <v>319</v>
      </c>
      <c r="D240" s="88" t="s">
        <v>233</v>
      </c>
      <c r="E240" s="119">
        <v>8</v>
      </c>
      <c r="F240" s="120">
        <v>6510.34</v>
      </c>
      <c r="G240" s="119">
        <f t="shared" si="18"/>
        <v>52082.400000000001</v>
      </c>
      <c r="H240" s="131"/>
      <c r="I240" s="132">
        <v>6510.34</v>
      </c>
      <c r="J240" s="140">
        <f t="shared" si="19"/>
        <v>0</v>
      </c>
      <c r="K240" s="145">
        <f t="shared" si="20"/>
        <v>8</v>
      </c>
      <c r="L240" s="145">
        <f t="shared" si="21"/>
        <v>6510.34</v>
      </c>
      <c r="M240" s="146">
        <f t="shared" si="22"/>
        <v>52082.720000000001</v>
      </c>
      <c r="N240" s="90"/>
    </row>
    <row r="241" spans="1:14" ht="30" x14ac:dyDescent="0.25">
      <c r="A241" s="87" t="s">
        <v>285</v>
      </c>
      <c r="B241" s="87" t="s">
        <v>321</v>
      </c>
      <c r="C241" s="89" t="s">
        <v>322</v>
      </c>
      <c r="D241" s="88" t="s">
        <v>233</v>
      </c>
      <c r="E241" s="119">
        <v>1</v>
      </c>
      <c r="F241" s="120">
        <v>6510.34</v>
      </c>
      <c r="G241" s="119">
        <f t="shared" si="18"/>
        <v>6510.3</v>
      </c>
      <c r="H241" s="131"/>
      <c r="I241" s="132">
        <v>6510.34</v>
      </c>
      <c r="J241" s="140">
        <f t="shared" si="19"/>
        <v>0</v>
      </c>
      <c r="K241" s="145">
        <f t="shared" si="20"/>
        <v>1</v>
      </c>
      <c r="L241" s="145">
        <f t="shared" si="21"/>
        <v>6510.34</v>
      </c>
      <c r="M241" s="146">
        <f t="shared" si="22"/>
        <v>6510.34</v>
      </c>
      <c r="N241" s="90"/>
    </row>
    <row r="242" spans="1:14" ht="30" x14ac:dyDescent="0.25">
      <c r="A242" s="87" t="s">
        <v>288</v>
      </c>
      <c r="B242" s="87" t="s">
        <v>324</v>
      </c>
      <c r="C242" s="89" t="s">
        <v>325</v>
      </c>
      <c r="D242" s="88" t="s">
        <v>63</v>
      </c>
      <c r="E242" s="119">
        <v>301.10000000000002</v>
      </c>
      <c r="F242" s="120">
        <v>9.2100000000000009</v>
      </c>
      <c r="G242" s="119">
        <f t="shared" si="18"/>
        <v>2770.1</v>
      </c>
      <c r="H242" s="131"/>
      <c r="I242" s="132">
        <v>9.2100000000000009</v>
      </c>
      <c r="J242" s="140">
        <f t="shared" si="19"/>
        <v>0</v>
      </c>
      <c r="K242" s="145">
        <f t="shared" si="20"/>
        <v>301.10000000000002</v>
      </c>
      <c r="L242" s="145">
        <f t="shared" si="21"/>
        <v>9.2100000000000009</v>
      </c>
      <c r="M242" s="146">
        <f t="shared" si="22"/>
        <v>2773.1310000000003</v>
      </c>
      <c r="N242" s="90"/>
    </row>
    <row r="243" spans="1:14" x14ac:dyDescent="0.25">
      <c r="A243" s="121"/>
      <c r="B243" s="122" t="s">
        <v>39</v>
      </c>
      <c r="C243" s="123" t="s">
        <v>326</v>
      </c>
      <c r="D243" s="121"/>
      <c r="E243" s="121"/>
      <c r="F243" s="129"/>
      <c r="G243" s="130"/>
      <c r="H243" s="135"/>
      <c r="I243" s="136"/>
      <c r="J243" s="141"/>
      <c r="K243" s="149"/>
      <c r="L243" s="149"/>
      <c r="M243" s="150"/>
      <c r="N243" s="90"/>
    </row>
    <row r="244" spans="1:14" x14ac:dyDescent="0.25">
      <c r="A244" s="87" t="s">
        <v>291</v>
      </c>
      <c r="B244" s="87" t="s">
        <v>348</v>
      </c>
      <c r="C244" s="89" t="s">
        <v>349</v>
      </c>
      <c r="D244" s="88" t="s">
        <v>63</v>
      </c>
      <c r="E244" s="119">
        <v>296.3</v>
      </c>
      <c r="F244" s="120">
        <v>72.34</v>
      </c>
      <c r="G244" s="119">
        <f t="shared" ref="G244:G253" si="23">ROUND(ROUND(F244,1)*ROUND(E244,1),1)</f>
        <v>21422.5</v>
      </c>
      <c r="H244" s="131"/>
      <c r="I244" s="132">
        <v>72.34</v>
      </c>
      <c r="J244" s="140">
        <f t="shared" si="19"/>
        <v>0</v>
      </c>
      <c r="K244" s="145">
        <f t="shared" si="20"/>
        <v>296.3</v>
      </c>
      <c r="L244" s="145">
        <f t="shared" si="21"/>
        <v>72.34</v>
      </c>
      <c r="M244" s="146">
        <f t="shared" si="22"/>
        <v>21434.342000000001</v>
      </c>
      <c r="N244" s="90"/>
    </row>
    <row r="245" spans="1:14" ht="30" x14ac:dyDescent="0.25">
      <c r="A245" s="87" t="s">
        <v>294</v>
      </c>
      <c r="B245" s="87" t="s">
        <v>351</v>
      </c>
      <c r="C245" s="89" t="s">
        <v>352</v>
      </c>
      <c r="D245" s="88" t="s">
        <v>63</v>
      </c>
      <c r="E245" s="119">
        <v>317.3</v>
      </c>
      <c r="F245" s="120">
        <v>149.94</v>
      </c>
      <c r="G245" s="119">
        <f t="shared" si="23"/>
        <v>47563.3</v>
      </c>
      <c r="H245" s="131"/>
      <c r="I245" s="132">
        <v>149.94</v>
      </c>
      <c r="J245" s="140">
        <f t="shared" si="19"/>
        <v>0</v>
      </c>
      <c r="K245" s="145">
        <f t="shared" si="20"/>
        <v>317.3</v>
      </c>
      <c r="L245" s="145">
        <f t="shared" si="21"/>
        <v>149.94</v>
      </c>
      <c r="M245" s="146">
        <f t="shared" si="22"/>
        <v>47575.962</v>
      </c>
      <c r="N245" s="90"/>
    </row>
    <row r="246" spans="1:14" ht="30" x14ac:dyDescent="0.25">
      <c r="A246" s="87" t="s">
        <v>297</v>
      </c>
      <c r="B246" s="87" t="s">
        <v>354</v>
      </c>
      <c r="C246" s="89" t="s">
        <v>355</v>
      </c>
      <c r="D246" s="88" t="s">
        <v>63</v>
      </c>
      <c r="E246" s="119">
        <v>296.3</v>
      </c>
      <c r="F246" s="120">
        <v>87.65</v>
      </c>
      <c r="G246" s="119">
        <f t="shared" si="23"/>
        <v>25985.5</v>
      </c>
      <c r="H246" s="131"/>
      <c r="I246" s="132">
        <v>87.65</v>
      </c>
      <c r="J246" s="140">
        <f t="shared" si="19"/>
        <v>0</v>
      </c>
      <c r="K246" s="145">
        <f t="shared" si="20"/>
        <v>296.3</v>
      </c>
      <c r="L246" s="145">
        <f t="shared" si="21"/>
        <v>87.65</v>
      </c>
      <c r="M246" s="146">
        <f t="shared" si="22"/>
        <v>25970.695000000003</v>
      </c>
      <c r="N246" s="90"/>
    </row>
    <row r="247" spans="1:14" x14ac:dyDescent="0.25">
      <c r="A247" s="87" t="s">
        <v>298</v>
      </c>
      <c r="B247" s="87" t="s">
        <v>357</v>
      </c>
      <c r="C247" s="89" t="s">
        <v>358</v>
      </c>
      <c r="D247" s="88" t="s">
        <v>119</v>
      </c>
      <c r="E247" s="119">
        <v>218.1</v>
      </c>
      <c r="F247" s="120">
        <v>51.29</v>
      </c>
      <c r="G247" s="119">
        <f t="shared" si="23"/>
        <v>11188.5</v>
      </c>
      <c r="H247" s="131"/>
      <c r="I247" s="132">
        <v>51.29</v>
      </c>
      <c r="J247" s="140">
        <f t="shared" si="19"/>
        <v>0</v>
      </c>
      <c r="K247" s="145">
        <f t="shared" si="20"/>
        <v>218.1</v>
      </c>
      <c r="L247" s="145">
        <f t="shared" si="21"/>
        <v>51.29</v>
      </c>
      <c r="M247" s="146">
        <f t="shared" si="22"/>
        <v>11186.349</v>
      </c>
      <c r="N247" s="90"/>
    </row>
    <row r="248" spans="1:14" ht="45" x14ac:dyDescent="0.25">
      <c r="A248" s="87" t="s">
        <v>299</v>
      </c>
      <c r="B248" s="87" t="s">
        <v>360</v>
      </c>
      <c r="C248" s="89" t="s">
        <v>361</v>
      </c>
      <c r="D248" s="88" t="s">
        <v>119</v>
      </c>
      <c r="E248" s="119">
        <v>1</v>
      </c>
      <c r="F248" s="120">
        <v>154.66999999999999</v>
      </c>
      <c r="G248" s="119">
        <f t="shared" si="23"/>
        <v>154.69999999999999</v>
      </c>
      <c r="H248" s="131"/>
      <c r="I248" s="132">
        <v>154.66999999999999</v>
      </c>
      <c r="J248" s="140">
        <f t="shared" si="19"/>
        <v>0</v>
      </c>
      <c r="K248" s="145">
        <f t="shared" si="20"/>
        <v>1</v>
      </c>
      <c r="L248" s="145">
        <f t="shared" si="21"/>
        <v>154.66999999999999</v>
      </c>
      <c r="M248" s="146">
        <f t="shared" si="22"/>
        <v>154.66999999999999</v>
      </c>
      <c r="N248" s="90"/>
    </row>
    <row r="249" spans="1:14" ht="45" x14ac:dyDescent="0.25">
      <c r="A249" s="87" t="s">
        <v>300</v>
      </c>
      <c r="B249" s="87" t="s">
        <v>363</v>
      </c>
      <c r="C249" s="89" t="s">
        <v>364</v>
      </c>
      <c r="D249" s="88" t="s">
        <v>119</v>
      </c>
      <c r="E249" s="119">
        <v>93.7</v>
      </c>
      <c r="F249" s="120">
        <v>257.77999999999997</v>
      </c>
      <c r="G249" s="119">
        <f t="shared" si="23"/>
        <v>24155.9</v>
      </c>
      <c r="H249" s="131"/>
      <c r="I249" s="132">
        <v>257.77999999999997</v>
      </c>
      <c r="J249" s="140">
        <f t="shared" si="19"/>
        <v>0</v>
      </c>
      <c r="K249" s="145">
        <f t="shared" si="20"/>
        <v>93.7</v>
      </c>
      <c r="L249" s="145">
        <f t="shared" si="21"/>
        <v>257.77999999999997</v>
      </c>
      <c r="M249" s="146">
        <f t="shared" si="22"/>
        <v>24153.985999999997</v>
      </c>
      <c r="N249" s="90"/>
    </row>
    <row r="250" spans="1:14" ht="30" x14ac:dyDescent="0.25">
      <c r="A250" s="87" t="s">
        <v>301</v>
      </c>
      <c r="B250" s="87" t="s">
        <v>366</v>
      </c>
      <c r="C250" s="89" t="s">
        <v>367</v>
      </c>
      <c r="D250" s="88" t="s">
        <v>119</v>
      </c>
      <c r="E250" s="119">
        <v>123.5</v>
      </c>
      <c r="F250" s="120">
        <v>154.66999999999999</v>
      </c>
      <c r="G250" s="119">
        <f t="shared" si="23"/>
        <v>19105.5</v>
      </c>
      <c r="H250" s="131"/>
      <c r="I250" s="132">
        <v>154.66999999999999</v>
      </c>
      <c r="J250" s="140">
        <f t="shared" si="19"/>
        <v>0</v>
      </c>
      <c r="K250" s="145">
        <f t="shared" si="20"/>
        <v>123.5</v>
      </c>
      <c r="L250" s="145">
        <f t="shared" si="21"/>
        <v>154.66999999999999</v>
      </c>
      <c r="M250" s="146">
        <f t="shared" si="22"/>
        <v>19101.744999999999</v>
      </c>
      <c r="N250" s="90"/>
    </row>
    <row r="251" spans="1:14" ht="30" x14ac:dyDescent="0.25">
      <c r="A251" s="87" t="s">
        <v>302</v>
      </c>
      <c r="B251" s="87" t="s">
        <v>369</v>
      </c>
      <c r="C251" s="89" t="s">
        <v>370</v>
      </c>
      <c r="D251" s="88" t="s">
        <v>119</v>
      </c>
      <c r="E251" s="119">
        <v>179.83787799999999</v>
      </c>
      <c r="F251" s="120">
        <v>114.42</v>
      </c>
      <c r="G251" s="119">
        <f t="shared" si="23"/>
        <v>20569.099999999999</v>
      </c>
      <c r="H251" s="131"/>
      <c r="I251" s="132">
        <v>114.42</v>
      </c>
      <c r="J251" s="140">
        <f t="shared" si="19"/>
        <v>0</v>
      </c>
      <c r="K251" s="145">
        <f t="shared" si="20"/>
        <v>179.83787799999999</v>
      </c>
      <c r="L251" s="145">
        <f t="shared" si="21"/>
        <v>114.42</v>
      </c>
      <c r="M251" s="146">
        <f t="shared" si="22"/>
        <v>20577.050000759999</v>
      </c>
      <c r="N251" s="90"/>
    </row>
    <row r="252" spans="1:14" ht="30" x14ac:dyDescent="0.25">
      <c r="A252" s="87" t="s">
        <v>311</v>
      </c>
      <c r="B252" s="87" t="s">
        <v>372</v>
      </c>
      <c r="C252" s="89" t="s">
        <v>373</v>
      </c>
      <c r="D252" s="88" t="s">
        <v>119</v>
      </c>
      <c r="E252" s="119">
        <v>218.0898</v>
      </c>
      <c r="F252" s="120">
        <v>40.770000000000003</v>
      </c>
      <c r="G252" s="119">
        <f t="shared" si="23"/>
        <v>8898.5</v>
      </c>
      <c r="H252" s="131"/>
      <c r="I252" s="132">
        <v>40.770000000000003</v>
      </c>
      <c r="J252" s="140">
        <f t="shared" si="19"/>
        <v>0</v>
      </c>
      <c r="K252" s="145">
        <f t="shared" si="20"/>
        <v>218.0898</v>
      </c>
      <c r="L252" s="145">
        <f t="shared" si="21"/>
        <v>40.770000000000003</v>
      </c>
      <c r="M252" s="146">
        <f t="shared" si="22"/>
        <v>8891.521146000001</v>
      </c>
      <c r="N252" s="90"/>
    </row>
    <row r="253" spans="1:14" ht="30" x14ac:dyDescent="0.25">
      <c r="A253" s="87" t="s">
        <v>314</v>
      </c>
      <c r="B253" s="87" t="s">
        <v>375</v>
      </c>
      <c r="C253" s="89" t="s">
        <v>373</v>
      </c>
      <c r="D253" s="88" t="s">
        <v>119</v>
      </c>
      <c r="E253" s="119">
        <v>218.1</v>
      </c>
      <c r="F253" s="120">
        <v>207.66</v>
      </c>
      <c r="G253" s="119">
        <f t="shared" si="23"/>
        <v>45299.4</v>
      </c>
      <c r="H253" s="131"/>
      <c r="I253" s="132">
        <v>207.66</v>
      </c>
      <c r="J253" s="140">
        <f t="shared" si="19"/>
        <v>0</v>
      </c>
      <c r="K253" s="145">
        <f t="shared" si="20"/>
        <v>218.1</v>
      </c>
      <c r="L253" s="145">
        <f t="shared" si="21"/>
        <v>207.66</v>
      </c>
      <c r="M253" s="146">
        <f t="shared" si="22"/>
        <v>45290.646000000001</v>
      </c>
      <c r="N253" s="90"/>
    </row>
    <row r="254" spans="1:14" x14ac:dyDescent="0.25">
      <c r="A254" s="90"/>
      <c r="B254" s="90"/>
      <c r="C254" s="90"/>
      <c r="D254" s="90"/>
      <c r="E254" s="90"/>
      <c r="F254" s="90"/>
      <c r="G254" s="90"/>
      <c r="H254" s="133"/>
      <c r="I254" s="133"/>
      <c r="J254" s="140"/>
      <c r="K254" s="151"/>
      <c r="L254" s="151"/>
      <c r="M254" s="146"/>
      <c r="N254" s="90"/>
    </row>
    <row r="255" spans="1:14" x14ac:dyDescent="0.25">
      <c r="A255" s="90"/>
      <c r="B255" s="90"/>
      <c r="C255" s="90"/>
      <c r="D255" s="90"/>
      <c r="E255" s="90"/>
      <c r="F255" s="90"/>
      <c r="G255" s="90"/>
      <c r="H255" s="133"/>
      <c r="I255" s="133"/>
      <c r="J255" s="140"/>
      <c r="K255" s="151"/>
      <c r="L255" s="151"/>
      <c r="M255" s="146"/>
      <c r="N255" s="90"/>
    </row>
    <row r="256" spans="1:14" ht="15.75" x14ac:dyDescent="0.25">
      <c r="A256" s="152" t="s">
        <v>403</v>
      </c>
      <c r="B256" s="153"/>
      <c r="C256" s="177"/>
      <c r="D256" s="154"/>
      <c r="E256" s="154"/>
      <c r="F256" s="211" t="s">
        <v>630</v>
      </c>
      <c r="G256" s="211"/>
      <c r="H256" s="211"/>
      <c r="I256" s="214" t="s">
        <v>631</v>
      </c>
      <c r="J256" s="214"/>
      <c r="K256" s="214"/>
      <c r="L256" s="215" t="s">
        <v>16</v>
      </c>
      <c r="M256" s="215"/>
      <c r="N256" s="215"/>
    </row>
    <row r="257" spans="1:14" ht="24" x14ac:dyDescent="0.25">
      <c r="A257" s="155" t="s">
        <v>632</v>
      </c>
      <c r="B257" s="155"/>
      <c r="C257" s="155" t="s">
        <v>453</v>
      </c>
      <c r="D257" s="156" t="s">
        <v>31</v>
      </c>
      <c r="E257" s="157" t="s">
        <v>32</v>
      </c>
      <c r="F257" s="158" t="s">
        <v>633</v>
      </c>
      <c r="G257" s="159" t="s">
        <v>634</v>
      </c>
      <c r="H257" s="160" t="s">
        <v>32</v>
      </c>
      <c r="I257" s="161" t="s">
        <v>635</v>
      </c>
      <c r="J257" s="162" t="s">
        <v>634</v>
      </c>
      <c r="K257" s="163" t="s">
        <v>32</v>
      </c>
      <c r="L257" s="164" t="s">
        <v>635</v>
      </c>
      <c r="M257" s="165" t="s">
        <v>636</v>
      </c>
      <c r="N257" s="90"/>
    </row>
    <row r="258" spans="1:14" x14ac:dyDescent="0.25">
      <c r="A258" s="166"/>
      <c r="B258" s="166"/>
      <c r="C258" s="178"/>
      <c r="D258" s="167"/>
      <c r="E258" s="167"/>
      <c r="F258" s="167"/>
      <c r="G258" s="168"/>
      <c r="H258" s="170"/>
      <c r="I258" s="170"/>
      <c r="J258" s="171"/>
      <c r="K258" s="172"/>
      <c r="L258" s="172"/>
      <c r="M258" s="173"/>
      <c r="N258" s="169"/>
    </row>
    <row r="259" spans="1:14" x14ac:dyDescent="0.25">
      <c r="A259" s="121"/>
      <c r="B259" s="122" t="s">
        <v>33</v>
      </c>
      <c r="C259" s="123" t="s">
        <v>41</v>
      </c>
      <c r="D259" s="121"/>
      <c r="E259" s="121"/>
      <c r="F259" s="129"/>
      <c r="G259" s="130"/>
      <c r="H259" s="179"/>
      <c r="I259" s="137"/>
      <c r="J259" s="141"/>
      <c r="K259" s="176"/>
      <c r="L259" s="176"/>
      <c r="M259" s="150"/>
      <c r="N259" s="90"/>
    </row>
    <row r="260" spans="1:14" ht="30" x14ac:dyDescent="0.25">
      <c r="A260" s="87" t="s">
        <v>33</v>
      </c>
      <c r="B260" s="87" t="s">
        <v>379</v>
      </c>
      <c r="C260" s="89" t="s">
        <v>380</v>
      </c>
      <c r="D260" s="88" t="s">
        <v>44</v>
      </c>
      <c r="E260" s="119">
        <v>6.1</v>
      </c>
      <c r="F260" s="120">
        <v>23.67</v>
      </c>
      <c r="G260" s="119">
        <f t="shared" ref="G260:G294" si="24">ROUND(ROUND(F260,1)*ROUND(E260,1),1)</f>
        <v>144.6</v>
      </c>
      <c r="H260" s="180"/>
      <c r="I260" s="132">
        <v>23.67</v>
      </c>
      <c r="J260" s="140">
        <f>H260*I260</f>
        <v>0</v>
      </c>
      <c r="K260" s="145">
        <f>E260+H260</f>
        <v>6.1</v>
      </c>
      <c r="L260" s="145">
        <f>F260</f>
        <v>23.67</v>
      </c>
      <c r="M260" s="146">
        <f>K260*L260</f>
        <v>144.387</v>
      </c>
      <c r="N260" s="90"/>
    </row>
    <row r="261" spans="1:14" ht="30" x14ac:dyDescent="0.25">
      <c r="A261" s="87" t="s">
        <v>34</v>
      </c>
      <c r="B261" s="87" t="s">
        <v>381</v>
      </c>
      <c r="C261" s="89" t="s">
        <v>382</v>
      </c>
      <c r="D261" s="88" t="s">
        <v>44</v>
      </c>
      <c r="E261" s="119">
        <v>6.1</v>
      </c>
      <c r="F261" s="120">
        <v>40.770000000000003</v>
      </c>
      <c r="G261" s="119">
        <f t="shared" si="24"/>
        <v>248.9</v>
      </c>
      <c r="H261" s="181"/>
      <c r="I261" s="132">
        <v>40.770000000000003</v>
      </c>
      <c r="J261" s="140">
        <f t="shared" ref="J261:J324" si="25">H261*I261</f>
        <v>0</v>
      </c>
      <c r="K261" s="145">
        <f t="shared" ref="K261:K324" si="26">E261+H261</f>
        <v>6.1</v>
      </c>
      <c r="L261" s="145">
        <f t="shared" ref="L261:L324" si="27">F261</f>
        <v>40.770000000000003</v>
      </c>
      <c r="M261" s="146">
        <f t="shared" ref="M261:M324" si="28">K261*L261</f>
        <v>248.697</v>
      </c>
      <c r="N261" s="90"/>
    </row>
    <row r="262" spans="1:14" ht="30" x14ac:dyDescent="0.25">
      <c r="A262" s="87" t="s">
        <v>35</v>
      </c>
      <c r="B262" s="87" t="s">
        <v>381</v>
      </c>
      <c r="C262" s="89" t="s">
        <v>382</v>
      </c>
      <c r="D262" s="88" t="s">
        <v>44</v>
      </c>
      <c r="E262" s="119">
        <v>3.9</v>
      </c>
      <c r="F262" s="120">
        <v>40.770000000000003</v>
      </c>
      <c r="G262" s="119">
        <f t="shared" si="24"/>
        <v>159.1</v>
      </c>
      <c r="H262" s="181"/>
      <c r="I262" s="132">
        <v>40.770000000000003</v>
      </c>
      <c r="J262" s="140">
        <f t="shared" si="25"/>
        <v>0</v>
      </c>
      <c r="K262" s="145">
        <f t="shared" si="26"/>
        <v>3.9</v>
      </c>
      <c r="L262" s="145">
        <f t="shared" si="27"/>
        <v>40.770000000000003</v>
      </c>
      <c r="M262" s="146">
        <f t="shared" si="28"/>
        <v>159.00300000000001</v>
      </c>
      <c r="N262" s="90"/>
    </row>
    <row r="263" spans="1:14" ht="30" x14ac:dyDescent="0.25">
      <c r="A263" s="87" t="s">
        <v>36</v>
      </c>
      <c r="B263" s="87" t="s">
        <v>404</v>
      </c>
      <c r="C263" s="89" t="s">
        <v>405</v>
      </c>
      <c r="D263" s="88" t="s">
        <v>44</v>
      </c>
      <c r="E263" s="119">
        <v>6.1</v>
      </c>
      <c r="F263" s="120">
        <v>39.46</v>
      </c>
      <c r="G263" s="119">
        <f t="shared" si="24"/>
        <v>241</v>
      </c>
      <c r="H263" s="181"/>
      <c r="I263" s="132">
        <v>39.46</v>
      </c>
      <c r="J263" s="140">
        <f t="shared" si="25"/>
        <v>0</v>
      </c>
      <c r="K263" s="145">
        <f t="shared" si="26"/>
        <v>6.1</v>
      </c>
      <c r="L263" s="145">
        <f t="shared" si="27"/>
        <v>39.46</v>
      </c>
      <c r="M263" s="146">
        <f t="shared" si="28"/>
        <v>240.70599999999999</v>
      </c>
      <c r="N263" s="90"/>
    </row>
    <row r="264" spans="1:14" ht="30" x14ac:dyDescent="0.25">
      <c r="A264" s="87" t="s">
        <v>37</v>
      </c>
      <c r="B264" s="87" t="s">
        <v>383</v>
      </c>
      <c r="C264" s="89" t="s">
        <v>384</v>
      </c>
      <c r="D264" s="88" t="s">
        <v>44</v>
      </c>
      <c r="E264" s="119">
        <v>11.6</v>
      </c>
      <c r="F264" s="120">
        <v>55.24</v>
      </c>
      <c r="G264" s="119">
        <f t="shared" si="24"/>
        <v>640.29999999999995</v>
      </c>
      <c r="H264" s="181">
        <v>-5.54</v>
      </c>
      <c r="I264" s="132">
        <v>55.24</v>
      </c>
      <c r="J264" s="140">
        <f t="shared" si="25"/>
        <v>-306.02960000000002</v>
      </c>
      <c r="K264" s="145">
        <f t="shared" si="26"/>
        <v>6.06</v>
      </c>
      <c r="L264" s="145">
        <f t="shared" si="27"/>
        <v>55.24</v>
      </c>
      <c r="M264" s="146">
        <f t="shared" si="28"/>
        <v>334.75439999999998</v>
      </c>
      <c r="N264" s="90"/>
    </row>
    <row r="265" spans="1:14" ht="30" x14ac:dyDescent="0.25">
      <c r="A265" s="87" t="s">
        <v>38</v>
      </c>
      <c r="B265" s="87" t="s">
        <v>67</v>
      </c>
      <c r="C265" s="89" t="s">
        <v>68</v>
      </c>
      <c r="D265" s="88" t="s">
        <v>69</v>
      </c>
      <c r="E265" s="119">
        <v>5</v>
      </c>
      <c r="F265" s="120">
        <v>63.13</v>
      </c>
      <c r="G265" s="119">
        <f t="shared" si="24"/>
        <v>315.5</v>
      </c>
      <c r="H265" s="181"/>
      <c r="I265" s="132">
        <v>63.13</v>
      </c>
      <c r="J265" s="140">
        <f t="shared" si="25"/>
        <v>0</v>
      </c>
      <c r="K265" s="145">
        <f t="shared" si="26"/>
        <v>5</v>
      </c>
      <c r="L265" s="145">
        <f t="shared" si="27"/>
        <v>63.13</v>
      </c>
      <c r="M265" s="146">
        <f t="shared" si="28"/>
        <v>315.65000000000003</v>
      </c>
      <c r="N265" s="90"/>
    </row>
    <row r="266" spans="1:14" ht="30" x14ac:dyDescent="0.25">
      <c r="A266" s="87" t="s">
        <v>55</v>
      </c>
      <c r="B266" s="87" t="s">
        <v>71</v>
      </c>
      <c r="C266" s="89" t="s">
        <v>72</v>
      </c>
      <c r="D266" s="88" t="s">
        <v>73</v>
      </c>
      <c r="E266" s="119">
        <v>5</v>
      </c>
      <c r="F266" s="120">
        <v>195.97</v>
      </c>
      <c r="G266" s="119">
        <f t="shared" si="24"/>
        <v>980</v>
      </c>
      <c r="H266" s="181"/>
      <c r="I266" s="132">
        <v>195.97</v>
      </c>
      <c r="J266" s="140">
        <f t="shared" si="25"/>
        <v>0</v>
      </c>
      <c r="K266" s="145">
        <f t="shared" si="26"/>
        <v>5</v>
      </c>
      <c r="L266" s="145">
        <f t="shared" si="27"/>
        <v>195.97</v>
      </c>
      <c r="M266" s="146">
        <f t="shared" si="28"/>
        <v>979.85</v>
      </c>
      <c r="N266" s="90"/>
    </row>
    <row r="267" spans="1:14" ht="30" x14ac:dyDescent="0.25">
      <c r="A267" s="87" t="s">
        <v>58</v>
      </c>
      <c r="B267" s="87" t="s">
        <v>78</v>
      </c>
      <c r="C267" s="89" t="s">
        <v>79</v>
      </c>
      <c r="D267" s="88" t="s">
        <v>80</v>
      </c>
      <c r="E267" s="119">
        <v>3</v>
      </c>
      <c r="F267" s="120">
        <v>257.77999999999997</v>
      </c>
      <c r="G267" s="119">
        <f t="shared" si="24"/>
        <v>773.4</v>
      </c>
      <c r="H267" s="181"/>
      <c r="I267" s="132">
        <v>257.77999999999997</v>
      </c>
      <c r="J267" s="140">
        <f t="shared" si="25"/>
        <v>0</v>
      </c>
      <c r="K267" s="145">
        <f t="shared" si="26"/>
        <v>3</v>
      </c>
      <c r="L267" s="145">
        <f t="shared" si="27"/>
        <v>257.77999999999997</v>
      </c>
      <c r="M267" s="146">
        <f t="shared" si="28"/>
        <v>773.33999999999992</v>
      </c>
      <c r="N267" s="90"/>
    </row>
    <row r="268" spans="1:14" ht="30" x14ac:dyDescent="0.25">
      <c r="A268" s="87" t="s">
        <v>39</v>
      </c>
      <c r="B268" s="87" t="s">
        <v>406</v>
      </c>
      <c r="C268" s="89" t="s">
        <v>407</v>
      </c>
      <c r="D268" s="88" t="s">
        <v>80</v>
      </c>
      <c r="E268" s="119">
        <v>40.700000000000003</v>
      </c>
      <c r="F268" s="120">
        <v>257.77999999999997</v>
      </c>
      <c r="G268" s="119">
        <f t="shared" si="24"/>
        <v>10492.5</v>
      </c>
      <c r="H268" s="181"/>
      <c r="I268" s="132">
        <v>257.77999999999997</v>
      </c>
      <c r="J268" s="140">
        <f t="shared" si="25"/>
        <v>0</v>
      </c>
      <c r="K268" s="145">
        <f t="shared" si="26"/>
        <v>40.700000000000003</v>
      </c>
      <c r="L268" s="145">
        <f t="shared" si="27"/>
        <v>257.77999999999997</v>
      </c>
      <c r="M268" s="146">
        <f t="shared" si="28"/>
        <v>10491.645999999999</v>
      </c>
      <c r="N268" s="90"/>
    </row>
    <row r="269" spans="1:14" ht="30" x14ac:dyDescent="0.25">
      <c r="A269" s="87" t="s">
        <v>40</v>
      </c>
      <c r="B269" s="87" t="s">
        <v>88</v>
      </c>
      <c r="C269" s="89" t="s">
        <v>89</v>
      </c>
      <c r="D269" s="88" t="s">
        <v>80</v>
      </c>
      <c r="E269" s="119">
        <v>40.700000000000003</v>
      </c>
      <c r="F269" s="120">
        <v>13.15</v>
      </c>
      <c r="G269" s="119">
        <f t="shared" si="24"/>
        <v>537.20000000000005</v>
      </c>
      <c r="H269" s="181"/>
      <c r="I269" s="132">
        <v>13.15</v>
      </c>
      <c r="J269" s="140">
        <f t="shared" si="25"/>
        <v>0</v>
      </c>
      <c r="K269" s="145">
        <f t="shared" si="26"/>
        <v>40.700000000000003</v>
      </c>
      <c r="L269" s="145">
        <f t="shared" si="27"/>
        <v>13.15</v>
      </c>
      <c r="M269" s="146">
        <f t="shared" si="28"/>
        <v>535.20500000000004</v>
      </c>
      <c r="N269" s="90"/>
    </row>
    <row r="270" spans="1:14" ht="30" x14ac:dyDescent="0.25">
      <c r="A270" s="87" t="s">
        <v>66</v>
      </c>
      <c r="B270" s="87" t="s">
        <v>91</v>
      </c>
      <c r="C270" s="89" t="s">
        <v>92</v>
      </c>
      <c r="D270" s="88" t="s">
        <v>80</v>
      </c>
      <c r="E270" s="119">
        <v>0.3</v>
      </c>
      <c r="F270" s="120">
        <v>615.52</v>
      </c>
      <c r="G270" s="119">
        <f t="shared" si="24"/>
        <v>184.7</v>
      </c>
      <c r="H270" s="181"/>
      <c r="I270" s="132">
        <v>615.52</v>
      </c>
      <c r="J270" s="140">
        <f t="shared" si="25"/>
        <v>0</v>
      </c>
      <c r="K270" s="145">
        <f t="shared" si="26"/>
        <v>0.3</v>
      </c>
      <c r="L270" s="145">
        <f t="shared" si="27"/>
        <v>615.52</v>
      </c>
      <c r="M270" s="146">
        <f t="shared" si="28"/>
        <v>184.65599999999998</v>
      </c>
      <c r="N270" s="90"/>
    </row>
    <row r="271" spans="1:14" ht="30" x14ac:dyDescent="0.25">
      <c r="A271" s="87" t="s">
        <v>70</v>
      </c>
      <c r="B271" s="87" t="s">
        <v>387</v>
      </c>
      <c r="C271" s="89" t="s">
        <v>388</v>
      </c>
      <c r="D271" s="88" t="s">
        <v>80</v>
      </c>
      <c r="E271" s="119">
        <v>4.8</v>
      </c>
      <c r="F271" s="120">
        <v>315.64999999999998</v>
      </c>
      <c r="G271" s="119">
        <f t="shared" si="24"/>
        <v>1515.4</v>
      </c>
      <c r="H271" s="181"/>
      <c r="I271" s="132">
        <v>315.64999999999998</v>
      </c>
      <c r="J271" s="140">
        <f t="shared" si="25"/>
        <v>0</v>
      </c>
      <c r="K271" s="145">
        <f t="shared" si="26"/>
        <v>4.8</v>
      </c>
      <c r="L271" s="145">
        <f t="shared" si="27"/>
        <v>315.64999999999998</v>
      </c>
      <c r="M271" s="146">
        <f t="shared" si="28"/>
        <v>1515.12</v>
      </c>
      <c r="N271" s="90"/>
    </row>
    <row r="272" spans="1:14" ht="30" x14ac:dyDescent="0.25">
      <c r="A272" s="87" t="s">
        <v>74</v>
      </c>
      <c r="B272" s="87" t="s">
        <v>97</v>
      </c>
      <c r="C272" s="89" t="s">
        <v>98</v>
      </c>
      <c r="D272" s="88" t="s">
        <v>80</v>
      </c>
      <c r="E272" s="119">
        <v>5.0999999999999996</v>
      </c>
      <c r="F272" s="120">
        <v>15.78</v>
      </c>
      <c r="G272" s="119">
        <f t="shared" si="24"/>
        <v>80.599999999999994</v>
      </c>
      <c r="H272" s="181"/>
      <c r="I272" s="132">
        <v>15.78</v>
      </c>
      <c r="J272" s="140">
        <f t="shared" si="25"/>
        <v>0</v>
      </c>
      <c r="K272" s="145">
        <f t="shared" si="26"/>
        <v>5.0999999999999996</v>
      </c>
      <c r="L272" s="145">
        <f t="shared" si="27"/>
        <v>15.78</v>
      </c>
      <c r="M272" s="146">
        <f t="shared" si="28"/>
        <v>80.477999999999994</v>
      </c>
      <c r="N272" s="90"/>
    </row>
    <row r="273" spans="1:14" ht="30" x14ac:dyDescent="0.25">
      <c r="A273" s="87" t="s">
        <v>77</v>
      </c>
      <c r="B273" s="87" t="s">
        <v>100</v>
      </c>
      <c r="C273" s="89" t="s">
        <v>101</v>
      </c>
      <c r="D273" s="88" t="s">
        <v>44</v>
      </c>
      <c r="E273" s="119">
        <v>47.6</v>
      </c>
      <c r="F273" s="120">
        <v>99.96</v>
      </c>
      <c r="G273" s="119">
        <f t="shared" si="24"/>
        <v>4760</v>
      </c>
      <c r="H273" s="181"/>
      <c r="I273" s="132">
        <v>99.96</v>
      </c>
      <c r="J273" s="140">
        <f t="shared" si="25"/>
        <v>0</v>
      </c>
      <c r="K273" s="145">
        <f t="shared" si="26"/>
        <v>47.6</v>
      </c>
      <c r="L273" s="145">
        <f t="shared" si="27"/>
        <v>99.96</v>
      </c>
      <c r="M273" s="146">
        <f t="shared" si="28"/>
        <v>4758.0959999999995</v>
      </c>
      <c r="N273" s="90"/>
    </row>
    <row r="274" spans="1:14" ht="30" x14ac:dyDescent="0.25">
      <c r="A274" s="87" t="s">
        <v>81</v>
      </c>
      <c r="B274" s="87" t="s">
        <v>103</v>
      </c>
      <c r="C274" s="89" t="s">
        <v>104</v>
      </c>
      <c r="D274" s="88" t="s">
        <v>44</v>
      </c>
      <c r="E274" s="119">
        <v>47.6</v>
      </c>
      <c r="F274" s="120">
        <v>149.94</v>
      </c>
      <c r="G274" s="119">
        <f t="shared" si="24"/>
        <v>7135.2</v>
      </c>
      <c r="H274" s="181"/>
      <c r="I274" s="132">
        <v>149.94</v>
      </c>
      <c r="J274" s="140">
        <f t="shared" si="25"/>
        <v>0</v>
      </c>
      <c r="K274" s="145">
        <f t="shared" si="26"/>
        <v>47.6</v>
      </c>
      <c r="L274" s="145">
        <f t="shared" si="27"/>
        <v>149.94</v>
      </c>
      <c r="M274" s="146">
        <f t="shared" si="28"/>
        <v>7137.1440000000002</v>
      </c>
      <c r="N274" s="90"/>
    </row>
    <row r="275" spans="1:14" ht="30" x14ac:dyDescent="0.25">
      <c r="A275" s="87" t="s">
        <v>84</v>
      </c>
      <c r="B275" s="87" t="s">
        <v>106</v>
      </c>
      <c r="C275" s="89" t="s">
        <v>107</v>
      </c>
      <c r="D275" s="88" t="s">
        <v>80</v>
      </c>
      <c r="E275" s="119">
        <v>45.8</v>
      </c>
      <c r="F275" s="120">
        <v>13.15</v>
      </c>
      <c r="G275" s="119">
        <f t="shared" si="24"/>
        <v>604.6</v>
      </c>
      <c r="H275" s="181"/>
      <c r="I275" s="132">
        <v>13.15</v>
      </c>
      <c r="J275" s="140">
        <f t="shared" si="25"/>
        <v>0</v>
      </c>
      <c r="K275" s="145">
        <f t="shared" si="26"/>
        <v>45.8</v>
      </c>
      <c r="L275" s="145">
        <f t="shared" si="27"/>
        <v>13.15</v>
      </c>
      <c r="M275" s="146">
        <f t="shared" si="28"/>
        <v>602.27</v>
      </c>
      <c r="N275" s="90"/>
    </row>
    <row r="276" spans="1:14" ht="30" x14ac:dyDescent="0.25">
      <c r="A276" s="87" t="s">
        <v>87</v>
      </c>
      <c r="B276" s="87" t="s">
        <v>408</v>
      </c>
      <c r="C276" s="89" t="s">
        <v>409</v>
      </c>
      <c r="D276" s="88" t="s">
        <v>80</v>
      </c>
      <c r="E276" s="119">
        <v>11.8</v>
      </c>
      <c r="F276" s="120">
        <v>44.72</v>
      </c>
      <c r="G276" s="119">
        <f t="shared" si="24"/>
        <v>527.5</v>
      </c>
      <c r="H276" s="181"/>
      <c r="I276" s="132">
        <v>44.72</v>
      </c>
      <c r="J276" s="140">
        <f t="shared" si="25"/>
        <v>0</v>
      </c>
      <c r="K276" s="145">
        <f t="shared" si="26"/>
        <v>11.8</v>
      </c>
      <c r="L276" s="145">
        <f t="shared" si="27"/>
        <v>44.72</v>
      </c>
      <c r="M276" s="146">
        <f t="shared" si="28"/>
        <v>527.69600000000003</v>
      </c>
      <c r="N276" s="90"/>
    </row>
    <row r="277" spans="1:14" ht="30" x14ac:dyDescent="0.25">
      <c r="A277" s="87" t="s">
        <v>90</v>
      </c>
      <c r="B277" s="87" t="s">
        <v>408</v>
      </c>
      <c r="C277" s="89" t="s">
        <v>409</v>
      </c>
      <c r="D277" s="88" t="s">
        <v>80</v>
      </c>
      <c r="E277" s="119">
        <v>34</v>
      </c>
      <c r="F277" s="120">
        <v>44.72</v>
      </c>
      <c r="G277" s="119">
        <f t="shared" si="24"/>
        <v>1519.8</v>
      </c>
      <c r="H277" s="181"/>
      <c r="I277" s="132">
        <v>44.72</v>
      </c>
      <c r="J277" s="140">
        <f t="shared" si="25"/>
        <v>0</v>
      </c>
      <c r="K277" s="145">
        <f t="shared" si="26"/>
        <v>34</v>
      </c>
      <c r="L277" s="145">
        <f t="shared" si="27"/>
        <v>44.72</v>
      </c>
      <c r="M277" s="146">
        <f t="shared" si="28"/>
        <v>1520.48</v>
      </c>
      <c r="N277" s="90"/>
    </row>
    <row r="278" spans="1:14" x14ac:dyDescent="0.25">
      <c r="A278" s="87" t="s">
        <v>93</v>
      </c>
      <c r="B278" s="87" t="s">
        <v>113</v>
      </c>
      <c r="C278" s="89" t="s">
        <v>114</v>
      </c>
      <c r="D278" s="88" t="s">
        <v>80</v>
      </c>
      <c r="E278" s="119">
        <v>50.7</v>
      </c>
      <c r="F278" s="120">
        <v>11.84</v>
      </c>
      <c r="G278" s="119">
        <f t="shared" si="24"/>
        <v>598.29999999999995</v>
      </c>
      <c r="H278" s="181"/>
      <c r="I278" s="132">
        <v>11.84</v>
      </c>
      <c r="J278" s="140">
        <f t="shared" si="25"/>
        <v>0</v>
      </c>
      <c r="K278" s="145">
        <f t="shared" si="26"/>
        <v>50.7</v>
      </c>
      <c r="L278" s="145">
        <f t="shared" si="27"/>
        <v>11.84</v>
      </c>
      <c r="M278" s="146">
        <f t="shared" si="28"/>
        <v>600.28800000000001</v>
      </c>
      <c r="N278" s="90"/>
    </row>
    <row r="279" spans="1:14" x14ac:dyDescent="0.25">
      <c r="A279" s="87" t="s">
        <v>96</v>
      </c>
      <c r="B279" s="87" t="s">
        <v>113</v>
      </c>
      <c r="C279" s="89" t="s">
        <v>114</v>
      </c>
      <c r="D279" s="88" t="s">
        <v>80</v>
      </c>
      <c r="E279" s="119">
        <v>39</v>
      </c>
      <c r="F279" s="120">
        <v>11.84</v>
      </c>
      <c r="G279" s="119">
        <f t="shared" si="24"/>
        <v>460.2</v>
      </c>
      <c r="H279" s="181"/>
      <c r="I279" s="132">
        <v>11.84</v>
      </c>
      <c r="J279" s="140">
        <f t="shared" si="25"/>
        <v>0</v>
      </c>
      <c r="K279" s="145">
        <f t="shared" si="26"/>
        <v>39</v>
      </c>
      <c r="L279" s="145">
        <f t="shared" si="27"/>
        <v>11.84</v>
      </c>
      <c r="M279" s="146">
        <f t="shared" si="28"/>
        <v>461.76</v>
      </c>
      <c r="N279" s="90"/>
    </row>
    <row r="280" spans="1:14" ht="30" x14ac:dyDescent="0.25">
      <c r="A280" s="87" t="s">
        <v>99</v>
      </c>
      <c r="B280" s="87" t="s">
        <v>117</v>
      </c>
      <c r="C280" s="89" t="s">
        <v>118</v>
      </c>
      <c r="D280" s="88" t="s">
        <v>119</v>
      </c>
      <c r="E280" s="119">
        <v>68</v>
      </c>
      <c r="F280" s="120">
        <v>116</v>
      </c>
      <c r="G280" s="119">
        <f t="shared" si="24"/>
        <v>7888</v>
      </c>
      <c r="H280" s="181"/>
      <c r="I280" s="132">
        <v>116</v>
      </c>
      <c r="J280" s="140">
        <f t="shared" si="25"/>
        <v>0</v>
      </c>
      <c r="K280" s="145">
        <f t="shared" si="26"/>
        <v>68</v>
      </c>
      <c r="L280" s="145">
        <f t="shared" si="27"/>
        <v>116</v>
      </c>
      <c r="M280" s="146">
        <f t="shared" si="28"/>
        <v>7888</v>
      </c>
      <c r="N280" s="90"/>
    </row>
    <row r="281" spans="1:14" ht="30" x14ac:dyDescent="0.25">
      <c r="A281" s="87" t="s">
        <v>102</v>
      </c>
      <c r="B281" s="87" t="s">
        <v>121</v>
      </c>
      <c r="C281" s="89" t="s">
        <v>122</v>
      </c>
      <c r="D281" s="88" t="s">
        <v>80</v>
      </c>
      <c r="E281" s="119">
        <v>4.9000000000000004</v>
      </c>
      <c r="F281" s="120">
        <v>286.72000000000003</v>
      </c>
      <c r="G281" s="119">
        <f t="shared" si="24"/>
        <v>1404.8</v>
      </c>
      <c r="H281" s="181"/>
      <c r="I281" s="132">
        <v>286.72000000000003</v>
      </c>
      <c r="J281" s="140">
        <f t="shared" si="25"/>
        <v>0</v>
      </c>
      <c r="K281" s="145">
        <f t="shared" si="26"/>
        <v>4.9000000000000004</v>
      </c>
      <c r="L281" s="145">
        <f t="shared" si="27"/>
        <v>286.72000000000003</v>
      </c>
      <c r="M281" s="146">
        <f t="shared" si="28"/>
        <v>1404.9280000000003</v>
      </c>
      <c r="N281" s="90"/>
    </row>
    <row r="282" spans="1:14" ht="30" x14ac:dyDescent="0.25">
      <c r="A282" s="87" t="s">
        <v>105</v>
      </c>
      <c r="B282" s="87" t="s">
        <v>121</v>
      </c>
      <c r="C282" s="89" t="s">
        <v>122</v>
      </c>
      <c r="D282" s="88" t="s">
        <v>80</v>
      </c>
      <c r="E282" s="119">
        <v>7.3</v>
      </c>
      <c r="F282" s="120">
        <v>286.72000000000003</v>
      </c>
      <c r="G282" s="119">
        <f t="shared" si="24"/>
        <v>2092.9</v>
      </c>
      <c r="H282" s="181"/>
      <c r="I282" s="132">
        <v>286.72000000000003</v>
      </c>
      <c r="J282" s="140">
        <f t="shared" si="25"/>
        <v>0</v>
      </c>
      <c r="K282" s="145">
        <f t="shared" si="26"/>
        <v>7.3</v>
      </c>
      <c r="L282" s="145">
        <f t="shared" si="27"/>
        <v>286.72000000000003</v>
      </c>
      <c r="M282" s="146">
        <f t="shared" si="28"/>
        <v>2093.056</v>
      </c>
      <c r="N282" s="90"/>
    </row>
    <row r="283" spans="1:14" x14ac:dyDescent="0.25">
      <c r="A283" s="87" t="s">
        <v>108</v>
      </c>
      <c r="B283" s="87" t="s">
        <v>125</v>
      </c>
      <c r="C283" s="89" t="s">
        <v>126</v>
      </c>
      <c r="D283" s="88" t="s">
        <v>119</v>
      </c>
      <c r="E283" s="119">
        <v>13.4</v>
      </c>
      <c r="F283" s="120">
        <v>429.21</v>
      </c>
      <c r="G283" s="119">
        <f t="shared" si="24"/>
        <v>5751.3</v>
      </c>
      <c r="H283" s="181"/>
      <c r="I283" s="132">
        <v>429.21</v>
      </c>
      <c r="J283" s="140">
        <f t="shared" si="25"/>
        <v>0</v>
      </c>
      <c r="K283" s="145">
        <f t="shared" si="26"/>
        <v>13.4</v>
      </c>
      <c r="L283" s="145">
        <f t="shared" si="27"/>
        <v>429.21</v>
      </c>
      <c r="M283" s="146">
        <f t="shared" si="28"/>
        <v>5751.4139999999998</v>
      </c>
      <c r="N283" s="90"/>
    </row>
    <row r="284" spans="1:14" ht="45" x14ac:dyDescent="0.25">
      <c r="A284" s="87" t="s">
        <v>111</v>
      </c>
      <c r="B284" s="87" t="s">
        <v>128</v>
      </c>
      <c r="C284" s="89" t="s">
        <v>129</v>
      </c>
      <c r="D284" s="88" t="s">
        <v>80</v>
      </c>
      <c r="E284" s="119">
        <v>6.9</v>
      </c>
      <c r="F284" s="120">
        <v>318.27999999999997</v>
      </c>
      <c r="G284" s="119">
        <f t="shared" si="24"/>
        <v>2196.3000000000002</v>
      </c>
      <c r="H284" s="181"/>
      <c r="I284" s="132">
        <v>318.27999999999997</v>
      </c>
      <c r="J284" s="140">
        <f t="shared" si="25"/>
        <v>0</v>
      </c>
      <c r="K284" s="145">
        <f t="shared" si="26"/>
        <v>6.9</v>
      </c>
      <c r="L284" s="145">
        <f t="shared" si="27"/>
        <v>318.27999999999997</v>
      </c>
      <c r="M284" s="146">
        <f t="shared" si="28"/>
        <v>2196.1320000000001</v>
      </c>
      <c r="N284" s="90"/>
    </row>
    <row r="285" spans="1:14" ht="45" x14ac:dyDescent="0.25">
      <c r="A285" s="87" t="s">
        <v>112</v>
      </c>
      <c r="B285" s="87" t="s">
        <v>128</v>
      </c>
      <c r="C285" s="89" t="s">
        <v>129</v>
      </c>
      <c r="D285" s="88" t="s">
        <v>80</v>
      </c>
      <c r="E285" s="119">
        <v>11.5</v>
      </c>
      <c r="F285" s="120">
        <v>318.27999999999997</v>
      </c>
      <c r="G285" s="119">
        <f t="shared" si="24"/>
        <v>3660.5</v>
      </c>
      <c r="H285" s="181"/>
      <c r="I285" s="132">
        <v>318.27999999999997</v>
      </c>
      <c r="J285" s="140">
        <f t="shared" si="25"/>
        <v>0</v>
      </c>
      <c r="K285" s="145">
        <f t="shared" si="26"/>
        <v>11.5</v>
      </c>
      <c r="L285" s="145">
        <f t="shared" si="27"/>
        <v>318.27999999999997</v>
      </c>
      <c r="M285" s="146">
        <f t="shared" si="28"/>
        <v>3660.22</v>
      </c>
      <c r="N285" s="90"/>
    </row>
    <row r="286" spans="1:14" x14ac:dyDescent="0.25">
      <c r="A286" s="87" t="s">
        <v>115</v>
      </c>
      <c r="B286" s="87" t="s">
        <v>125</v>
      </c>
      <c r="C286" s="89" t="s">
        <v>126</v>
      </c>
      <c r="D286" s="88" t="s">
        <v>119</v>
      </c>
      <c r="E286" s="119">
        <v>21.3</v>
      </c>
      <c r="F286" s="120">
        <v>429.21</v>
      </c>
      <c r="G286" s="119">
        <f t="shared" si="24"/>
        <v>9142</v>
      </c>
      <c r="H286" s="181"/>
      <c r="I286" s="132">
        <v>429.21</v>
      </c>
      <c r="J286" s="140">
        <f t="shared" si="25"/>
        <v>0</v>
      </c>
      <c r="K286" s="145">
        <f t="shared" si="26"/>
        <v>21.3</v>
      </c>
      <c r="L286" s="145">
        <f t="shared" si="27"/>
        <v>429.21</v>
      </c>
      <c r="M286" s="146">
        <f t="shared" si="28"/>
        <v>9142.1730000000007</v>
      </c>
      <c r="N286" s="90"/>
    </row>
    <row r="287" spans="1:14" ht="30" x14ac:dyDescent="0.25">
      <c r="A287" s="87" t="s">
        <v>116</v>
      </c>
      <c r="B287" s="87" t="s">
        <v>133</v>
      </c>
      <c r="C287" s="89" t="s">
        <v>134</v>
      </c>
      <c r="D287" s="88" t="s">
        <v>80</v>
      </c>
      <c r="E287" s="119">
        <v>4.5</v>
      </c>
      <c r="F287" s="120">
        <v>318.27999999999997</v>
      </c>
      <c r="G287" s="119">
        <f t="shared" si="24"/>
        <v>1432.4</v>
      </c>
      <c r="H287" s="181"/>
      <c r="I287" s="132">
        <v>318.27999999999997</v>
      </c>
      <c r="J287" s="140">
        <f t="shared" si="25"/>
        <v>0</v>
      </c>
      <c r="K287" s="145">
        <f t="shared" si="26"/>
        <v>4.5</v>
      </c>
      <c r="L287" s="145">
        <f t="shared" si="27"/>
        <v>318.27999999999997</v>
      </c>
      <c r="M287" s="146">
        <f t="shared" si="28"/>
        <v>1432.2599999999998</v>
      </c>
      <c r="N287" s="90"/>
    </row>
    <row r="288" spans="1:14" x14ac:dyDescent="0.25">
      <c r="A288" s="87" t="s">
        <v>123</v>
      </c>
      <c r="B288" s="87" t="s">
        <v>136</v>
      </c>
      <c r="C288" s="89" t="s">
        <v>137</v>
      </c>
      <c r="D288" s="88" t="s">
        <v>119</v>
      </c>
      <c r="E288" s="119">
        <v>9.1</v>
      </c>
      <c r="F288" s="120">
        <v>155.96</v>
      </c>
      <c r="G288" s="119">
        <f t="shared" si="24"/>
        <v>1419.6</v>
      </c>
      <c r="H288" s="181"/>
      <c r="I288" s="132">
        <v>155.96</v>
      </c>
      <c r="J288" s="140">
        <f t="shared" si="25"/>
        <v>0</v>
      </c>
      <c r="K288" s="145">
        <f t="shared" si="26"/>
        <v>9.1</v>
      </c>
      <c r="L288" s="145">
        <f t="shared" si="27"/>
        <v>155.96</v>
      </c>
      <c r="M288" s="146">
        <f t="shared" si="28"/>
        <v>1419.2360000000001</v>
      </c>
      <c r="N288" s="90"/>
    </row>
    <row r="289" spans="1:14" ht="30" x14ac:dyDescent="0.25">
      <c r="A289" s="87" t="s">
        <v>120</v>
      </c>
      <c r="B289" s="87" t="s">
        <v>133</v>
      </c>
      <c r="C289" s="89" t="s">
        <v>134</v>
      </c>
      <c r="D289" s="88" t="s">
        <v>80</v>
      </c>
      <c r="E289" s="119">
        <v>0.2</v>
      </c>
      <c r="F289" s="120">
        <v>318.27999999999997</v>
      </c>
      <c r="G289" s="119">
        <f t="shared" si="24"/>
        <v>63.7</v>
      </c>
      <c r="H289" s="181"/>
      <c r="I289" s="132">
        <v>318.27999999999997</v>
      </c>
      <c r="J289" s="140">
        <f t="shared" si="25"/>
        <v>0</v>
      </c>
      <c r="K289" s="145">
        <f t="shared" si="26"/>
        <v>0.2</v>
      </c>
      <c r="L289" s="145">
        <f t="shared" si="27"/>
        <v>318.27999999999997</v>
      </c>
      <c r="M289" s="146">
        <f t="shared" si="28"/>
        <v>63.655999999999999</v>
      </c>
      <c r="N289" s="90"/>
    </row>
    <row r="290" spans="1:14" x14ac:dyDescent="0.25">
      <c r="A290" s="87" t="s">
        <v>124</v>
      </c>
      <c r="B290" s="87" t="s">
        <v>140</v>
      </c>
      <c r="C290" s="89" t="s">
        <v>141</v>
      </c>
      <c r="D290" s="88" t="s">
        <v>119</v>
      </c>
      <c r="E290" s="119">
        <v>0.4</v>
      </c>
      <c r="F290" s="120">
        <v>520.72</v>
      </c>
      <c r="G290" s="119">
        <f t="shared" si="24"/>
        <v>208.3</v>
      </c>
      <c r="H290" s="181"/>
      <c r="I290" s="132">
        <v>520.72</v>
      </c>
      <c r="J290" s="140">
        <f t="shared" si="25"/>
        <v>0</v>
      </c>
      <c r="K290" s="145">
        <f t="shared" si="26"/>
        <v>0.4</v>
      </c>
      <c r="L290" s="145">
        <f t="shared" si="27"/>
        <v>520.72</v>
      </c>
      <c r="M290" s="146">
        <f t="shared" si="28"/>
        <v>208.28800000000001</v>
      </c>
      <c r="N290" s="90"/>
    </row>
    <row r="291" spans="1:14" ht="30" x14ac:dyDescent="0.25">
      <c r="A291" s="87" t="s">
        <v>264</v>
      </c>
      <c r="B291" s="87" t="s">
        <v>156</v>
      </c>
      <c r="C291" s="89" t="s">
        <v>157</v>
      </c>
      <c r="D291" s="88" t="s">
        <v>80</v>
      </c>
      <c r="E291" s="119">
        <v>45.8</v>
      </c>
      <c r="F291" s="120">
        <v>80.23</v>
      </c>
      <c r="G291" s="119">
        <f t="shared" si="24"/>
        <v>3673.2</v>
      </c>
      <c r="H291" s="181"/>
      <c r="I291" s="132">
        <v>80.23</v>
      </c>
      <c r="J291" s="140">
        <f t="shared" si="25"/>
        <v>0</v>
      </c>
      <c r="K291" s="145">
        <f t="shared" si="26"/>
        <v>45.8</v>
      </c>
      <c r="L291" s="145">
        <f t="shared" si="27"/>
        <v>80.23</v>
      </c>
      <c r="M291" s="146">
        <f t="shared" si="28"/>
        <v>3674.5340000000001</v>
      </c>
      <c r="N291" s="90"/>
    </row>
    <row r="292" spans="1:14" ht="30" x14ac:dyDescent="0.25">
      <c r="A292" s="87" t="s">
        <v>267</v>
      </c>
      <c r="B292" s="87" t="s">
        <v>159</v>
      </c>
      <c r="C292" s="89" t="s">
        <v>157</v>
      </c>
      <c r="D292" s="88" t="s">
        <v>80</v>
      </c>
      <c r="E292" s="119">
        <v>11.8</v>
      </c>
      <c r="F292" s="120">
        <v>124.95</v>
      </c>
      <c r="G292" s="119">
        <f t="shared" si="24"/>
        <v>1475</v>
      </c>
      <c r="H292" s="181"/>
      <c r="I292" s="132">
        <v>124.95</v>
      </c>
      <c r="J292" s="140">
        <f t="shared" si="25"/>
        <v>0</v>
      </c>
      <c r="K292" s="145">
        <f t="shared" si="26"/>
        <v>11.8</v>
      </c>
      <c r="L292" s="145">
        <f t="shared" si="27"/>
        <v>124.95</v>
      </c>
      <c r="M292" s="146">
        <f t="shared" si="28"/>
        <v>1474.41</v>
      </c>
      <c r="N292" s="90"/>
    </row>
    <row r="293" spans="1:14" ht="30" x14ac:dyDescent="0.25">
      <c r="A293" s="87" t="s">
        <v>270</v>
      </c>
      <c r="B293" s="87" t="s">
        <v>161</v>
      </c>
      <c r="C293" s="89" t="s">
        <v>157</v>
      </c>
      <c r="D293" s="88" t="s">
        <v>80</v>
      </c>
      <c r="E293" s="119">
        <v>34</v>
      </c>
      <c r="F293" s="120">
        <v>247.39</v>
      </c>
      <c r="G293" s="119">
        <f t="shared" si="24"/>
        <v>8411.6</v>
      </c>
      <c r="H293" s="181"/>
      <c r="I293" s="132">
        <v>247.39</v>
      </c>
      <c r="J293" s="140">
        <f t="shared" si="25"/>
        <v>0</v>
      </c>
      <c r="K293" s="145">
        <f t="shared" si="26"/>
        <v>34</v>
      </c>
      <c r="L293" s="145">
        <f t="shared" si="27"/>
        <v>247.39</v>
      </c>
      <c r="M293" s="146">
        <f t="shared" si="28"/>
        <v>8411.26</v>
      </c>
      <c r="N293" s="90"/>
    </row>
    <row r="294" spans="1:14" x14ac:dyDescent="0.25">
      <c r="A294" s="87" t="s">
        <v>273</v>
      </c>
      <c r="B294" s="87" t="s">
        <v>163</v>
      </c>
      <c r="C294" s="89" t="s">
        <v>164</v>
      </c>
      <c r="D294" s="88" t="s">
        <v>80</v>
      </c>
      <c r="E294" s="119">
        <v>4.9000000000000004</v>
      </c>
      <c r="F294" s="120">
        <v>159.13999999999999</v>
      </c>
      <c r="G294" s="119">
        <f t="shared" si="24"/>
        <v>779.6</v>
      </c>
      <c r="H294" s="181"/>
      <c r="I294" s="132">
        <v>159.13999999999999</v>
      </c>
      <c r="J294" s="140">
        <f t="shared" si="25"/>
        <v>0</v>
      </c>
      <c r="K294" s="145">
        <f t="shared" si="26"/>
        <v>4.9000000000000004</v>
      </c>
      <c r="L294" s="145">
        <f t="shared" si="27"/>
        <v>159.13999999999999</v>
      </c>
      <c r="M294" s="146">
        <f t="shared" si="28"/>
        <v>779.78599999999994</v>
      </c>
      <c r="N294" s="90"/>
    </row>
    <row r="295" spans="1:14" x14ac:dyDescent="0.25">
      <c r="A295" s="121"/>
      <c r="B295" s="122" t="s">
        <v>35</v>
      </c>
      <c r="C295" s="123" t="s">
        <v>165</v>
      </c>
      <c r="D295" s="121"/>
      <c r="E295" s="121"/>
      <c r="F295" s="129"/>
      <c r="G295" s="130"/>
      <c r="H295" s="174"/>
      <c r="I295" s="136"/>
      <c r="J295" s="141"/>
      <c r="K295" s="149"/>
      <c r="L295" s="149"/>
      <c r="M295" s="150"/>
      <c r="N295" s="90"/>
    </row>
    <row r="296" spans="1:14" x14ac:dyDescent="0.25">
      <c r="A296" s="87" t="s">
        <v>127</v>
      </c>
      <c r="B296" s="87" t="s">
        <v>167</v>
      </c>
      <c r="C296" s="89" t="s">
        <v>168</v>
      </c>
      <c r="D296" s="88" t="s">
        <v>63</v>
      </c>
      <c r="E296" s="119">
        <v>9.1</v>
      </c>
      <c r="F296" s="120">
        <v>32.880000000000003</v>
      </c>
      <c r="G296" s="119">
        <f>ROUND(ROUND(F296,1)*ROUND(E296,1),1)</f>
        <v>299.39999999999998</v>
      </c>
      <c r="H296" s="181"/>
      <c r="I296" s="132">
        <v>32.880000000000003</v>
      </c>
      <c r="J296" s="140">
        <f t="shared" si="25"/>
        <v>0</v>
      </c>
      <c r="K296" s="145">
        <f t="shared" si="26"/>
        <v>9.1</v>
      </c>
      <c r="L296" s="145">
        <f t="shared" si="27"/>
        <v>32.880000000000003</v>
      </c>
      <c r="M296" s="146">
        <f t="shared" si="28"/>
        <v>299.20800000000003</v>
      </c>
      <c r="N296" s="90"/>
    </row>
    <row r="297" spans="1:14" ht="30" x14ac:dyDescent="0.25">
      <c r="A297" s="87" t="s">
        <v>130</v>
      </c>
      <c r="B297" s="87" t="s">
        <v>170</v>
      </c>
      <c r="C297" s="89" t="s">
        <v>171</v>
      </c>
      <c r="D297" s="88" t="s">
        <v>63</v>
      </c>
      <c r="E297" s="119">
        <v>9.1</v>
      </c>
      <c r="F297" s="120">
        <v>6.58</v>
      </c>
      <c r="G297" s="119">
        <f>ROUND(ROUND(F297,1)*ROUND(E297,1),1)</f>
        <v>60.1</v>
      </c>
      <c r="H297" s="181"/>
      <c r="I297" s="132">
        <v>6.58</v>
      </c>
      <c r="J297" s="140">
        <f t="shared" si="25"/>
        <v>0</v>
      </c>
      <c r="K297" s="145">
        <f t="shared" si="26"/>
        <v>9.1</v>
      </c>
      <c r="L297" s="145">
        <f t="shared" si="27"/>
        <v>6.58</v>
      </c>
      <c r="M297" s="146">
        <f t="shared" si="28"/>
        <v>59.878</v>
      </c>
      <c r="N297" s="90"/>
    </row>
    <row r="298" spans="1:14" x14ac:dyDescent="0.25">
      <c r="A298" s="121"/>
      <c r="B298" s="122" t="s">
        <v>36</v>
      </c>
      <c r="C298" s="123" t="s">
        <v>172</v>
      </c>
      <c r="D298" s="121"/>
      <c r="E298" s="121"/>
      <c r="F298" s="129"/>
      <c r="G298" s="130"/>
      <c r="H298" s="174"/>
      <c r="I298" s="136"/>
      <c r="J298" s="141"/>
      <c r="K298" s="149"/>
      <c r="L298" s="149"/>
      <c r="M298" s="150"/>
      <c r="N298" s="90"/>
    </row>
    <row r="299" spans="1:14" ht="30" x14ac:dyDescent="0.25">
      <c r="A299" s="87" t="s">
        <v>131</v>
      </c>
      <c r="B299" s="87" t="s">
        <v>177</v>
      </c>
      <c r="C299" s="89" t="s">
        <v>178</v>
      </c>
      <c r="D299" s="88" t="s">
        <v>80</v>
      </c>
      <c r="E299" s="119">
        <v>1.6</v>
      </c>
      <c r="F299" s="120">
        <v>3143.4799999999996</v>
      </c>
      <c r="G299" s="119">
        <f>ROUND(ROUND(F299,1)*ROUND(E299,1),1)</f>
        <v>5029.6000000000004</v>
      </c>
      <c r="H299" s="181"/>
      <c r="I299" s="132">
        <v>3143.4799999999996</v>
      </c>
      <c r="J299" s="140">
        <f t="shared" si="25"/>
        <v>0</v>
      </c>
      <c r="K299" s="145">
        <f t="shared" si="26"/>
        <v>1.6</v>
      </c>
      <c r="L299" s="145">
        <f t="shared" si="27"/>
        <v>3143.4799999999996</v>
      </c>
      <c r="M299" s="146">
        <f t="shared" si="28"/>
        <v>5029.5679999999993</v>
      </c>
      <c r="N299" s="90"/>
    </row>
    <row r="300" spans="1:14" ht="30" x14ac:dyDescent="0.25">
      <c r="A300" s="87" t="s">
        <v>132</v>
      </c>
      <c r="B300" s="87" t="s">
        <v>180</v>
      </c>
      <c r="C300" s="89" t="s">
        <v>181</v>
      </c>
      <c r="D300" s="88" t="s">
        <v>80</v>
      </c>
      <c r="E300" s="119">
        <v>1.6</v>
      </c>
      <c r="F300" s="120">
        <v>3092.45</v>
      </c>
      <c r="G300" s="119">
        <f>ROUND(ROUND(F300,1)*ROUND(E300,1),1)</f>
        <v>4948</v>
      </c>
      <c r="H300" s="181"/>
      <c r="I300" s="132">
        <v>3092.45</v>
      </c>
      <c r="J300" s="140">
        <f t="shared" si="25"/>
        <v>0</v>
      </c>
      <c r="K300" s="145">
        <f t="shared" si="26"/>
        <v>1.6</v>
      </c>
      <c r="L300" s="145">
        <f t="shared" si="27"/>
        <v>3092.45</v>
      </c>
      <c r="M300" s="146">
        <f t="shared" si="28"/>
        <v>4947.92</v>
      </c>
      <c r="N300" s="90"/>
    </row>
    <row r="301" spans="1:14" x14ac:dyDescent="0.25">
      <c r="A301" s="121"/>
      <c r="B301" s="122" t="s">
        <v>37</v>
      </c>
      <c r="C301" s="123" t="s">
        <v>182</v>
      </c>
      <c r="D301" s="121"/>
      <c r="E301" s="121"/>
      <c r="F301" s="129"/>
      <c r="G301" s="130"/>
      <c r="H301" s="174"/>
      <c r="I301" s="136"/>
      <c r="J301" s="141"/>
      <c r="K301" s="149"/>
      <c r="L301" s="149"/>
      <c r="M301" s="150"/>
      <c r="N301" s="90"/>
    </row>
    <row r="302" spans="1:14" ht="30" x14ac:dyDescent="0.25">
      <c r="A302" s="87" t="s">
        <v>138</v>
      </c>
      <c r="B302" s="87" t="s">
        <v>184</v>
      </c>
      <c r="C302" s="89" t="s">
        <v>185</v>
      </c>
      <c r="D302" s="88" t="s">
        <v>44</v>
      </c>
      <c r="E302" s="119">
        <v>6.1</v>
      </c>
      <c r="F302" s="120">
        <v>82.86</v>
      </c>
      <c r="G302" s="119">
        <f t="shared" ref="G302:G308" si="29">ROUND(ROUND(F302,1)*ROUND(E302,1),1)</f>
        <v>505.7</v>
      </c>
      <c r="H302" s="181"/>
      <c r="I302" s="132">
        <v>82.86</v>
      </c>
      <c r="J302" s="140">
        <f t="shared" si="25"/>
        <v>0</v>
      </c>
      <c r="K302" s="145">
        <f t="shared" si="26"/>
        <v>6.1</v>
      </c>
      <c r="L302" s="145">
        <f t="shared" si="27"/>
        <v>82.86</v>
      </c>
      <c r="M302" s="146">
        <f t="shared" si="28"/>
        <v>505.44599999999997</v>
      </c>
      <c r="N302" s="90"/>
    </row>
    <row r="303" spans="1:14" x14ac:dyDescent="0.25">
      <c r="A303" s="87" t="s">
        <v>135</v>
      </c>
      <c r="B303" s="87" t="s">
        <v>391</v>
      </c>
      <c r="C303" s="89" t="s">
        <v>392</v>
      </c>
      <c r="D303" s="88" t="s">
        <v>44</v>
      </c>
      <c r="E303" s="119">
        <v>3.9</v>
      </c>
      <c r="F303" s="120">
        <v>155.66999999999999</v>
      </c>
      <c r="G303" s="119">
        <f t="shared" si="29"/>
        <v>607.20000000000005</v>
      </c>
      <c r="H303" s="181"/>
      <c r="I303" s="132">
        <v>155.66999999999999</v>
      </c>
      <c r="J303" s="140">
        <f t="shared" si="25"/>
        <v>0</v>
      </c>
      <c r="K303" s="145">
        <f t="shared" si="26"/>
        <v>3.9</v>
      </c>
      <c r="L303" s="145">
        <f t="shared" si="27"/>
        <v>155.66999999999999</v>
      </c>
      <c r="M303" s="146">
        <f t="shared" si="28"/>
        <v>607.11299999999994</v>
      </c>
      <c r="N303" s="90"/>
    </row>
    <row r="304" spans="1:14" x14ac:dyDescent="0.25">
      <c r="A304" s="87" t="s">
        <v>139</v>
      </c>
      <c r="B304" s="87" t="s">
        <v>190</v>
      </c>
      <c r="C304" s="89" t="s">
        <v>191</v>
      </c>
      <c r="D304" s="88" t="s">
        <v>44</v>
      </c>
      <c r="E304" s="119">
        <v>6.1</v>
      </c>
      <c r="F304" s="120">
        <v>302.54000000000002</v>
      </c>
      <c r="G304" s="119">
        <f t="shared" si="29"/>
        <v>1845.3</v>
      </c>
      <c r="H304" s="181"/>
      <c r="I304" s="132">
        <v>302.54000000000002</v>
      </c>
      <c r="J304" s="140">
        <f t="shared" si="25"/>
        <v>0</v>
      </c>
      <c r="K304" s="145">
        <f t="shared" si="26"/>
        <v>6.1</v>
      </c>
      <c r="L304" s="145">
        <f t="shared" si="27"/>
        <v>302.54000000000002</v>
      </c>
      <c r="M304" s="146">
        <f t="shared" si="28"/>
        <v>1845.4939999999999</v>
      </c>
      <c r="N304" s="90"/>
    </row>
    <row r="305" spans="1:14" x14ac:dyDescent="0.25">
      <c r="A305" s="87" t="s">
        <v>142</v>
      </c>
      <c r="B305" s="87" t="s">
        <v>395</v>
      </c>
      <c r="C305" s="89" t="s">
        <v>396</v>
      </c>
      <c r="D305" s="88" t="s">
        <v>44</v>
      </c>
      <c r="E305" s="119">
        <v>3.9</v>
      </c>
      <c r="F305" s="120">
        <v>86.36</v>
      </c>
      <c r="G305" s="119">
        <f t="shared" si="29"/>
        <v>337</v>
      </c>
      <c r="H305" s="180"/>
      <c r="I305" s="132">
        <v>86.36</v>
      </c>
      <c r="J305" s="140">
        <f t="shared" si="25"/>
        <v>0</v>
      </c>
      <c r="K305" s="145">
        <f t="shared" si="26"/>
        <v>3.9</v>
      </c>
      <c r="L305" s="145">
        <f t="shared" si="27"/>
        <v>86.36</v>
      </c>
      <c r="M305" s="146">
        <f t="shared" si="28"/>
        <v>336.80399999999997</v>
      </c>
      <c r="N305" s="90"/>
    </row>
    <row r="306" spans="1:14" ht="30" x14ac:dyDescent="0.25">
      <c r="A306" s="87" t="s">
        <v>145</v>
      </c>
      <c r="B306" s="87" t="s">
        <v>193</v>
      </c>
      <c r="C306" s="89" t="s">
        <v>194</v>
      </c>
      <c r="D306" s="88" t="s">
        <v>44</v>
      </c>
      <c r="E306" s="119">
        <v>11.6</v>
      </c>
      <c r="F306" s="120">
        <v>23.2</v>
      </c>
      <c r="G306" s="119">
        <f t="shared" si="29"/>
        <v>269.10000000000002</v>
      </c>
      <c r="H306" s="180">
        <v>-11.6</v>
      </c>
      <c r="I306" s="132">
        <v>23.2</v>
      </c>
      <c r="J306" s="140">
        <f t="shared" si="25"/>
        <v>-269.12</v>
      </c>
      <c r="K306" s="145">
        <f t="shared" si="26"/>
        <v>0</v>
      </c>
      <c r="L306" s="145">
        <f t="shared" si="27"/>
        <v>23.2</v>
      </c>
      <c r="M306" s="146">
        <f t="shared" si="28"/>
        <v>0</v>
      </c>
      <c r="N306" s="90"/>
    </row>
    <row r="307" spans="1:14" ht="45" x14ac:dyDescent="0.25">
      <c r="A307" s="87" t="s">
        <v>148</v>
      </c>
      <c r="B307" s="87" t="s">
        <v>199</v>
      </c>
      <c r="C307" s="89" t="s">
        <v>200</v>
      </c>
      <c r="D307" s="88" t="s">
        <v>44</v>
      </c>
      <c r="E307" s="119">
        <v>11.6</v>
      </c>
      <c r="F307" s="120">
        <v>396.71</v>
      </c>
      <c r="G307" s="119">
        <f t="shared" si="29"/>
        <v>4601.7</v>
      </c>
      <c r="H307" s="180">
        <v>-11.6</v>
      </c>
      <c r="I307" s="132">
        <v>396.71</v>
      </c>
      <c r="J307" s="140">
        <f t="shared" si="25"/>
        <v>-4601.8359999999993</v>
      </c>
      <c r="K307" s="145">
        <f t="shared" si="26"/>
        <v>0</v>
      </c>
      <c r="L307" s="145">
        <f t="shared" si="27"/>
        <v>396.71</v>
      </c>
      <c r="M307" s="146">
        <f t="shared" si="28"/>
        <v>0</v>
      </c>
      <c r="N307" s="90"/>
    </row>
    <row r="308" spans="1:14" ht="30" x14ac:dyDescent="0.25">
      <c r="A308" s="87" t="s">
        <v>152</v>
      </c>
      <c r="B308" s="87" t="s">
        <v>202</v>
      </c>
      <c r="C308" s="89" t="s">
        <v>203</v>
      </c>
      <c r="D308" s="88" t="s">
        <v>44</v>
      </c>
      <c r="E308" s="119">
        <v>12.1</v>
      </c>
      <c r="F308" s="120">
        <v>443.02</v>
      </c>
      <c r="G308" s="119">
        <f t="shared" si="29"/>
        <v>5360.3</v>
      </c>
      <c r="H308" s="181">
        <v>-12.1</v>
      </c>
      <c r="I308" s="132">
        <v>443.02</v>
      </c>
      <c r="J308" s="140">
        <f t="shared" si="25"/>
        <v>-5360.5419999999995</v>
      </c>
      <c r="K308" s="145">
        <f t="shared" si="26"/>
        <v>0</v>
      </c>
      <c r="L308" s="145">
        <f t="shared" si="27"/>
        <v>443.02</v>
      </c>
      <c r="M308" s="146">
        <f t="shared" si="28"/>
        <v>0</v>
      </c>
      <c r="N308" s="90"/>
    </row>
    <row r="309" spans="1:14" x14ac:dyDescent="0.25">
      <c r="A309" s="121"/>
      <c r="B309" s="122" t="s">
        <v>55</v>
      </c>
      <c r="C309" s="123" t="s">
        <v>219</v>
      </c>
      <c r="D309" s="121"/>
      <c r="E309" s="121"/>
      <c r="F309" s="129"/>
      <c r="G309" s="130"/>
      <c r="H309" s="174"/>
      <c r="I309" s="136"/>
      <c r="J309" s="141"/>
      <c r="K309" s="149"/>
      <c r="L309" s="149"/>
      <c r="M309" s="150"/>
      <c r="N309" s="90"/>
    </row>
    <row r="310" spans="1:14" ht="30" x14ac:dyDescent="0.25">
      <c r="A310" s="87" t="s">
        <v>166</v>
      </c>
      <c r="B310" s="87" t="s">
        <v>221</v>
      </c>
      <c r="C310" s="89" t="s">
        <v>222</v>
      </c>
      <c r="D310" s="88" t="s">
        <v>63</v>
      </c>
      <c r="E310" s="119">
        <v>7.9</v>
      </c>
      <c r="F310" s="120">
        <v>26.3</v>
      </c>
      <c r="G310" s="119">
        <f>ROUND(ROUND(F310,1)*ROUND(E310,1),1)</f>
        <v>207.8</v>
      </c>
      <c r="H310" s="181"/>
      <c r="I310" s="132">
        <v>26.3</v>
      </c>
      <c r="J310" s="140">
        <f t="shared" si="25"/>
        <v>0</v>
      </c>
      <c r="K310" s="145">
        <f t="shared" si="26"/>
        <v>7.9</v>
      </c>
      <c r="L310" s="145">
        <f t="shared" si="27"/>
        <v>26.3</v>
      </c>
      <c r="M310" s="146">
        <f t="shared" si="28"/>
        <v>207.77</v>
      </c>
      <c r="N310" s="90"/>
    </row>
    <row r="311" spans="1:14" x14ac:dyDescent="0.25">
      <c r="A311" s="121"/>
      <c r="B311" s="122" t="s">
        <v>58</v>
      </c>
      <c r="C311" s="123" t="s">
        <v>223</v>
      </c>
      <c r="D311" s="121"/>
      <c r="E311" s="121"/>
      <c r="F311" s="129"/>
      <c r="G311" s="130"/>
      <c r="H311" s="174"/>
      <c r="I311" s="136"/>
      <c r="J311" s="141"/>
      <c r="K311" s="149"/>
      <c r="L311" s="149"/>
      <c r="M311" s="150"/>
      <c r="N311" s="90"/>
    </row>
    <row r="312" spans="1:14" ht="45" x14ac:dyDescent="0.25">
      <c r="A312" s="87" t="s">
        <v>169</v>
      </c>
      <c r="B312" s="87" t="s">
        <v>410</v>
      </c>
      <c r="C312" s="89" t="s">
        <v>411</v>
      </c>
      <c r="D312" s="88" t="s">
        <v>63</v>
      </c>
      <c r="E312" s="119">
        <v>1.4</v>
      </c>
      <c r="F312" s="120">
        <v>415.61</v>
      </c>
      <c r="G312" s="119">
        <f t="shared" ref="G312:G336" si="30">ROUND(ROUND(F312,1)*ROUND(E312,1),1)</f>
        <v>581.79999999999995</v>
      </c>
      <c r="H312" s="181"/>
      <c r="I312" s="132">
        <v>415.61</v>
      </c>
      <c r="J312" s="140">
        <f t="shared" si="25"/>
        <v>0</v>
      </c>
      <c r="K312" s="145">
        <f t="shared" si="26"/>
        <v>1.4</v>
      </c>
      <c r="L312" s="145">
        <f t="shared" si="27"/>
        <v>415.61</v>
      </c>
      <c r="M312" s="146">
        <f t="shared" si="28"/>
        <v>581.85399999999993</v>
      </c>
      <c r="N312" s="90"/>
    </row>
    <row r="313" spans="1:14" ht="45" x14ac:dyDescent="0.25">
      <c r="A313" s="87" t="s">
        <v>173</v>
      </c>
      <c r="B313" s="87" t="s">
        <v>412</v>
      </c>
      <c r="C313" s="89" t="s">
        <v>413</v>
      </c>
      <c r="D313" s="88" t="s">
        <v>63</v>
      </c>
      <c r="E313" s="119">
        <v>1.4</v>
      </c>
      <c r="F313" s="120">
        <v>774.66</v>
      </c>
      <c r="G313" s="119">
        <f t="shared" si="30"/>
        <v>1084.5999999999999</v>
      </c>
      <c r="H313" s="181"/>
      <c r="I313" s="132">
        <v>774.66</v>
      </c>
      <c r="J313" s="140">
        <f t="shared" si="25"/>
        <v>0</v>
      </c>
      <c r="K313" s="145">
        <f t="shared" si="26"/>
        <v>1.4</v>
      </c>
      <c r="L313" s="145">
        <f t="shared" si="27"/>
        <v>774.66</v>
      </c>
      <c r="M313" s="146">
        <f t="shared" si="28"/>
        <v>1084.5239999999999</v>
      </c>
      <c r="N313" s="90"/>
    </row>
    <row r="314" spans="1:14" ht="45" x14ac:dyDescent="0.25">
      <c r="A314" s="87" t="s">
        <v>176</v>
      </c>
      <c r="B314" s="87" t="s">
        <v>225</v>
      </c>
      <c r="C314" s="89" t="s">
        <v>226</v>
      </c>
      <c r="D314" s="88" t="s">
        <v>63</v>
      </c>
      <c r="E314" s="119">
        <v>6.7</v>
      </c>
      <c r="F314" s="120">
        <v>552.39</v>
      </c>
      <c r="G314" s="119">
        <f t="shared" si="30"/>
        <v>3701.1</v>
      </c>
      <c r="H314" s="181"/>
      <c r="I314" s="132">
        <v>552.39</v>
      </c>
      <c r="J314" s="140">
        <f t="shared" si="25"/>
        <v>0</v>
      </c>
      <c r="K314" s="145">
        <f t="shared" si="26"/>
        <v>6.7</v>
      </c>
      <c r="L314" s="145">
        <f t="shared" si="27"/>
        <v>552.39</v>
      </c>
      <c r="M314" s="146">
        <f t="shared" si="28"/>
        <v>3701.0129999999999</v>
      </c>
      <c r="N314" s="90"/>
    </row>
    <row r="315" spans="1:14" ht="45" x14ac:dyDescent="0.25">
      <c r="A315" s="87" t="s">
        <v>179</v>
      </c>
      <c r="B315" s="87" t="s">
        <v>228</v>
      </c>
      <c r="C315" s="89" t="s">
        <v>229</v>
      </c>
      <c r="D315" s="88" t="s">
        <v>63</v>
      </c>
      <c r="E315" s="119">
        <v>6.7</v>
      </c>
      <c r="F315" s="120">
        <v>1060.07</v>
      </c>
      <c r="G315" s="119">
        <f t="shared" si="30"/>
        <v>7102.7</v>
      </c>
      <c r="H315" s="181"/>
      <c r="I315" s="132">
        <v>1060.07</v>
      </c>
      <c r="J315" s="140">
        <f t="shared" si="25"/>
        <v>0</v>
      </c>
      <c r="K315" s="145">
        <f t="shared" si="26"/>
        <v>6.7</v>
      </c>
      <c r="L315" s="145">
        <f t="shared" si="27"/>
        <v>1060.07</v>
      </c>
      <c r="M315" s="146">
        <f t="shared" si="28"/>
        <v>7102.4690000000001</v>
      </c>
      <c r="N315" s="90"/>
    </row>
    <row r="316" spans="1:14" ht="45" x14ac:dyDescent="0.25">
      <c r="A316" s="87" t="s">
        <v>183</v>
      </c>
      <c r="B316" s="87" t="s">
        <v>414</v>
      </c>
      <c r="C316" s="89" t="s">
        <v>415</v>
      </c>
      <c r="D316" s="88" t="s">
        <v>233</v>
      </c>
      <c r="E316" s="119">
        <v>1</v>
      </c>
      <c r="F316" s="120">
        <v>195.97</v>
      </c>
      <c r="G316" s="119">
        <f t="shared" si="30"/>
        <v>196</v>
      </c>
      <c r="H316" s="181"/>
      <c r="I316" s="132">
        <v>195.97</v>
      </c>
      <c r="J316" s="140">
        <f t="shared" si="25"/>
        <v>0</v>
      </c>
      <c r="K316" s="145">
        <f t="shared" si="26"/>
        <v>1</v>
      </c>
      <c r="L316" s="145">
        <f t="shared" si="27"/>
        <v>195.97</v>
      </c>
      <c r="M316" s="146">
        <f t="shared" si="28"/>
        <v>195.97</v>
      </c>
      <c r="N316" s="90"/>
    </row>
    <row r="317" spans="1:14" ht="30" x14ac:dyDescent="0.25">
      <c r="A317" s="87" t="s">
        <v>186</v>
      </c>
      <c r="B317" s="87" t="s">
        <v>416</v>
      </c>
      <c r="C317" s="89" t="s">
        <v>417</v>
      </c>
      <c r="D317" s="88" t="s">
        <v>233</v>
      </c>
      <c r="E317" s="119">
        <v>1</v>
      </c>
      <c r="F317" s="120">
        <v>660.24</v>
      </c>
      <c r="G317" s="119">
        <f t="shared" si="30"/>
        <v>660.2</v>
      </c>
      <c r="H317" s="181"/>
      <c r="I317" s="132">
        <v>660.24</v>
      </c>
      <c r="J317" s="140">
        <f t="shared" si="25"/>
        <v>0</v>
      </c>
      <c r="K317" s="145">
        <f t="shared" si="26"/>
        <v>1</v>
      </c>
      <c r="L317" s="145">
        <f t="shared" si="27"/>
        <v>660.24</v>
      </c>
      <c r="M317" s="146">
        <f t="shared" si="28"/>
        <v>660.24</v>
      </c>
      <c r="N317" s="90"/>
    </row>
    <row r="318" spans="1:14" ht="45" x14ac:dyDescent="0.25">
      <c r="A318" s="87" t="s">
        <v>189</v>
      </c>
      <c r="B318" s="87" t="s">
        <v>231</v>
      </c>
      <c r="C318" s="89" t="s">
        <v>232</v>
      </c>
      <c r="D318" s="88" t="s">
        <v>233</v>
      </c>
      <c r="E318" s="119">
        <v>1</v>
      </c>
      <c r="F318" s="120">
        <v>260.41000000000003</v>
      </c>
      <c r="G318" s="119">
        <f t="shared" si="30"/>
        <v>260.39999999999998</v>
      </c>
      <c r="H318" s="181"/>
      <c r="I318" s="132">
        <v>260.41000000000003</v>
      </c>
      <c r="J318" s="140">
        <f t="shared" si="25"/>
        <v>0</v>
      </c>
      <c r="K318" s="145">
        <f t="shared" si="26"/>
        <v>1</v>
      </c>
      <c r="L318" s="145">
        <f t="shared" si="27"/>
        <v>260.41000000000003</v>
      </c>
      <c r="M318" s="146">
        <f t="shared" si="28"/>
        <v>260.41000000000003</v>
      </c>
      <c r="N318" s="90"/>
    </row>
    <row r="319" spans="1:14" ht="45" x14ac:dyDescent="0.25">
      <c r="A319" s="87" t="s">
        <v>192</v>
      </c>
      <c r="B319" s="87" t="s">
        <v>418</v>
      </c>
      <c r="C319" s="89" t="s">
        <v>419</v>
      </c>
      <c r="D319" s="88" t="s">
        <v>233</v>
      </c>
      <c r="E319" s="119">
        <v>1</v>
      </c>
      <c r="F319" s="120">
        <v>1839.99</v>
      </c>
      <c r="G319" s="119">
        <f t="shared" si="30"/>
        <v>1840</v>
      </c>
      <c r="H319" s="181"/>
      <c r="I319" s="132">
        <v>1839.99</v>
      </c>
      <c r="J319" s="140">
        <f t="shared" si="25"/>
        <v>0</v>
      </c>
      <c r="K319" s="145">
        <f t="shared" si="26"/>
        <v>1</v>
      </c>
      <c r="L319" s="145">
        <f t="shared" si="27"/>
        <v>1839.99</v>
      </c>
      <c r="M319" s="146">
        <f t="shared" si="28"/>
        <v>1839.99</v>
      </c>
      <c r="N319" s="90"/>
    </row>
    <row r="320" spans="1:14" ht="45" x14ac:dyDescent="0.25">
      <c r="A320" s="87" t="s">
        <v>195</v>
      </c>
      <c r="B320" s="87" t="s">
        <v>238</v>
      </c>
      <c r="C320" s="89" t="s">
        <v>239</v>
      </c>
      <c r="D320" s="88" t="s">
        <v>233</v>
      </c>
      <c r="E320" s="119">
        <v>2</v>
      </c>
      <c r="F320" s="120">
        <v>219.64</v>
      </c>
      <c r="G320" s="119">
        <f t="shared" si="30"/>
        <v>439.2</v>
      </c>
      <c r="H320" s="181"/>
      <c r="I320" s="132">
        <v>219.64</v>
      </c>
      <c r="J320" s="140">
        <f t="shared" si="25"/>
        <v>0</v>
      </c>
      <c r="K320" s="145">
        <f t="shared" si="26"/>
        <v>2</v>
      </c>
      <c r="L320" s="145">
        <f t="shared" si="27"/>
        <v>219.64</v>
      </c>
      <c r="M320" s="146">
        <f t="shared" si="28"/>
        <v>439.28</v>
      </c>
      <c r="N320" s="90"/>
    </row>
    <row r="321" spans="1:14" ht="30" x14ac:dyDescent="0.25">
      <c r="A321" s="87" t="s">
        <v>198</v>
      </c>
      <c r="B321" s="87" t="s">
        <v>241</v>
      </c>
      <c r="C321" s="89" t="s">
        <v>242</v>
      </c>
      <c r="D321" s="88" t="s">
        <v>233</v>
      </c>
      <c r="E321" s="119">
        <v>1</v>
      </c>
      <c r="F321" s="120">
        <v>1129.77</v>
      </c>
      <c r="G321" s="119">
        <f t="shared" si="30"/>
        <v>1129.8</v>
      </c>
      <c r="H321" s="181"/>
      <c r="I321" s="132">
        <v>1129.77</v>
      </c>
      <c r="J321" s="140">
        <f t="shared" si="25"/>
        <v>0</v>
      </c>
      <c r="K321" s="145">
        <f t="shared" si="26"/>
        <v>1</v>
      </c>
      <c r="L321" s="145">
        <f t="shared" si="27"/>
        <v>1129.77</v>
      </c>
      <c r="M321" s="146">
        <f t="shared" si="28"/>
        <v>1129.77</v>
      </c>
      <c r="N321" s="90"/>
    </row>
    <row r="322" spans="1:14" ht="45" x14ac:dyDescent="0.25">
      <c r="A322" s="87" t="s">
        <v>201</v>
      </c>
      <c r="B322" s="87" t="s">
        <v>244</v>
      </c>
      <c r="C322" s="89" t="s">
        <v>245</v>
      </c>
      <c r="D322" s="88" t="s">
        <v>233</v>
      </c>
      <c r="E322" s="119">
        <v>1</v>
      </c>
      <c r="F322" s="120">
        <v>1129.77</v>
      </c>
      <c r="G322" s="119">
        <f t="shared" si="30"/>
        <v>1129.8</v>
      </c>
      <c r="H322" s="181"/>
      <c r="I322" s="132">
        <v>1129.77</v>
      </c>
      <c r="J322" s="140">
        <f t="shared" si="25"/>
        <v>0</v>
      </c>
      <c r="K322" s="145">
        <f t="shared" si="26"/>
        <v>1</v>
      </c>
      <c r="L322" s="145">
        <f t="shared" si="27"/>
        <v>1129.77</v>
      </c>
      <c r="M322" s="146">
        <f t="shared" si="28"/>
        <v>1129.77</v>
      </c>
      <c r="N322" s="90"/>
    </row>
    <row r="323" spans="1:14" ht="30" x14ac:dyDescent="0.25">
      <c r="A323" s="87" t="s">
        <v>204</v>
      </c>
      <c r="B323" s="87" t="s">
        <v>247</v>
      </c>
      <c r="C323" s="89" t="s">
        <v>248</v>
      </c>
      <c r="D323" s="88" t="s">
        <v>63</v>
      </c>
      <c r="E323" s="119">
        <v>4.5</v>
      </c>
      <c r="F323" s="120">
        <v>36.83</v>
      </c>
      <c r="G323" s="119">
        <f t="shared" si="30"/>
        <v>165.6</v>
      </c>
      <c r="H323" s="181"/>
      <c r="I323" s="132">
        <v>36.83</v>
      </c>
      <c r="J323" s="140">
        <f t="shared" si="25"/>
        <v>0</v>
      </c>
      <c r="K323" s="145">
        <f t="shared" si="26"/>
        <v>4.5</v>
      </c>
      <c r="L323" s="145">
        <f t="shared" si="27"/>
        <v>36.83</v>
      </c>
      <c r="M323" s="146">
        <f t="shared" si="28"/>
        <v>165.73499999999999</v>
      </c>
      <c r="N323" s="90"/>
    </row>
    <row r="324" spans="1:14" x14ac:dyDescent="0.25">
      <c r="A324" s="87" t="s">
        <v>207</v>
      </c>
      <c r="B324" s="87" t="s">
        <v>250</v>
      </c>
      <c r="C324" s="89" t="s">
        <v>251</v>
      </c>
      <c r="D324" s="88" t="s">
        <v>63</v>
      </c>
      <c r="E324" s="119">
        <v>4.5</v>
      </c>
      <c r="F324" s="120">
        <v>27.62</v>
      </c>
      <c r="G324" s="119">
        <f t="shared" si="30"/>
        <v>124.2</v>
      </c>
      <c r="H324" s="181"/>
      <c r="I324" s="132">
        <v>27.62</v>
      </c>
      <c r="J324" s="140">
        <f t="shared" si="25"/>
        <v>0</v>
      </c>
      <c r="K324" s="145">
        <f t="shared" si="26"/>
        <v>4.5</v>
      </c>
      <c r="L324" s="145">
        <f t="shared" si="27"/>
        <v>27.62</v>
      </c>
      <c r="M324" s="146">
        <f t="shared" si="28"/>
        <v>124.29</v>
      </c>
      <c r="N324" s="90"/>
    </row>
    <row r="325" spans="1:14" ht="45" x14ac:dyDescent="0.25">
      <c r="A325" s="87" t="s">
        <v>210</v>
      </c>
      <c r="B325" s="87" t="s">
        <v>253</v>
      </c>
      <c r="C325" s="89" t="s">
        <v>254</v>
      </c>
      <c r="D325" s="88" t="s">
        <v>233</v>
      </c>
      <c r="E325" s="119">
        <v>1</v>
      </c>
      <c r="F325" s="120">
        <v>7599.34</v>
      </c>
      <c r="G325" s="119">
        <f t="shared" si="30"/>
        <v>7599.3</v>
      </c>
      <c r="H325" s="181"/>
      <c r="I325" s="132">
        <v>7599.34</v>
      </c>
      <c r="J325" s="140">
        <f t="shared" ref="J325:J344" si="31">H325*I325</f>
        <v>0</v>
      </c>
      <c r="K325" s="145">
        <f t="shared" ref="K325:K344" si="32">E325+H325</f>
        <v>1</v>
      </c>
      <c r="L325" s="145">
        <f t="shared" ref="L325:L344" si="33">F325</f>
        <v>7599.34</v>
      </c>
      <c r="M325" s="146">
        <f t="shared" ref="M325:M344" si="34">K325*L325</f>
        <v>7599.34</v>
      </c>
      <c r="N325" s="90"/>
    </row>
    <row r="326" spans="1:14" ht="30" x14ac:dyDescent="0.25">
      <c r="A326" s="87" t="s">
        <v>213</v>
      </c>
      <c r="B326" s="87" t="s">
        <v>420</v>
      </c>
      <c r="C326" s="89" t="s">
        <v>421</v>
      </c>
      <c r="D326" s="88" t="s">
        <v>233</v>
      </c>
      <c r="E326" s="119">
        <v>1</v>
      </c>
      <c r="F326" s="120">
        <v>14566.86</v>
      </c>
      <c r="G326" s="119">
        <f t="shared" si="30"/>
        <v>14566.9</v>
      </c>
      <c r="H326" s="181"/>
      <c r="I326" s="132">
        <v>14566.86</v>
      </c>
      <c r="J326" s="140">
        <f t="shared" si="31"/>
        <v>0</v>
      </c>
      <c r="K326" s="145">
        <f t="shared" si="32"/>
        <v>1</v>
      </c>
      <c r="L326" s="145">
        <f t="shared" si="33"/>
        <v>14566.86</v>
      </c>
      <c r="M326" s="146">
        <f t="shared" si="34"/>
        <v>14566.86</v>
      </c>
      <c r="N326" s="90"/>
    </row>
    <row r="327" spans="1:14" ht="30" x14ac:dyDescent="0.25">
      <c r="A327" s="87" t="s">
        <v>216</v>
      </c>
      <c r="B327" s="87" t="s">
        <v>265</v>
      </c>
      <c r="C327" s="89" t="s">
        <v>266</v>
      </c>
      <c r="D327" s="88" t="s">
        <v>233</v>
      </c>
      <c r="E327" s="119">
        <v>1</v>
      </c>
      <c r="F327" s="120">
        <v>1202.1099999999999</v>
      </c>
      <c r="G327" s="119">
        <f t="shared" si="30"/>
        <v>1202.0999999999999</v>
      </c>
      <c r="H327" s="181"/>
      <c r="I327" s="132">
        <v>1202.1099999999999</v>
      </c>
      <c r="J327" s="140">
        <f t="shared" si="31"/>
        <v>0</v>
      </c>
      <c r="K327" s="145">
        <f t="shared" si="32"/>
        <v>1</v>
      </c>
      <c r="L327" s="145">
        <f t="shared" si="33"/>
        <v>1202.1099999999999</v>
      </c>
      <c r="M327" s="146">
        <f t="shared" si="34"/>
        <v>1202.1099999999999</v>
      </c>
      <c r="N327" s="90"/>
    </row>
    <row r="328" spans="1:14" ht="30" x14ac:dyDescent="0.25">
      <c r="A328" s="87" t="s">
        <v>220</v>
      </c>
      <c r="B328" s="87" t="s">
        <v>277</v>
      </c>
      <c r="C328" s="89" t="s">
        <v>278</v>
      </c>
      <c r="D328" s="88" t="s">
        <v>233</v>
      </c>
      <c r="E328" s="119">
        <v>1</v>
      </c>
      <c r="F328" s="120">
        <v>270.94</v>
      </c>
      <c r="G328" s="119">
        <f t="shared" si="30"/>
        <v>270.89999999999998</v>
      </c>
      <c r="H328" s="181"/>
      <c r="I328" s="132">
        <v>270.94</v>
      </c>
      <c r="J328" s="140">
        <f t="shared" si="31"/>
        <v>0</v>
      </c>
      <c r="K328" s="145">
        <f t="shared" si="32"/>
        <v>1</v>
      </c>
      <c r="L328" s="145">
        <f t="shared" si="33"/>
        <v>270.94</v>
      </c>
      <c r="M328" s="146">
        <f t="shared" si="34"/>
        <v>270.94</v>
      </c>
      <c r="N328" s="90"/>
    </row>
    <row r="329" spans="1:14" ht="30" x14ac:dyDescent="0.25">
      <c r="A329" s="87" t="s">
        <v>224</v>
      </c>
      <c r="B329" s="87" t="s">
        <v>286</v>
      </c>
      <c r="C329" s="89" t="s">
        <v>287</v>
      </c>
      <c r="D329" s="88" t="s">
        <v>233</v>
      </c>
      <c r="E329" s="119">
        <v>1</v>
      </c>
      <c r="F329" s="120">
        <v>1530.92</v>
      </c>
      <c r="G329" s="119">
        <f t="shared" si="30"/>
        <v>1530.9</v>
      </c>
      <c r="H329" s="181"/>
      <c r="I329" s="132">
        <v>1530.92</v>
      </c>
      <c r="J329" s="140">
        <f t="shared" si="31"/>
        <v>0</v>
      </c>
      <c r="K329" s="145">
        <f t="shared" si="32"/>
        <v>1</v>
      </c>
      <c r="L329" s="145">
        <f t="shared" si="33"/>
        <v>1530.92</v>
      </c>
      <c r="M329" s="146">
        <f t="shared" si="34"/>
        <v>1530.92</v>
      </c>
      <c r="N329" s="90"/>
    </row>
    <row r="330" spans="1:14" ht="30" x14ac:dyDescent="0.25">
      <c r="A330" s="87" t="s">
        <v>227</v>
      </c>
      <c r="B330" s="87" t="s">
        <v>289</v>
      </c>
      <c r="C330" s="89" t="s">
        <v>290</v>
      </c>
      <c r="D330" s="88" t="s">
        <v>233</v>
      </c>
      <c r="E330" s="119">
        <v>2</v>
      </c>
      <c r="F330" s="120">
        <v>211.75</v>
      </c>
      <c r="G330" s="119">
        <f t="shared" si="30"/>
        <v>423.6</v>
      </c>
      <c r="H330" s="181"/>
      <c r="I330" s="132">
        <v>211.75</v>
      </c>
      <c r="J330" s="140">
        <f t="shared" si="31"/>
        <v>0</v>
      </c>
      <c r="K330" s="145">
        <f t="shared" si="32"/>
        <v>2</v>
      </c>
      <c r="L330" s="145">
        <f t="shared" si="33"/>
        <v>211.75</v>
      </c>
      <c r="M330" s="146">
        <f t="shared" si="34"/>
        <v>423.5</v>
      </c>
      <c r="N330" s="90"/>
    </row>
    <row r="331" spans="1:14" x14ac:dyDescent="0.25">
      <c r="A331" s="87" t="s">
        <v>230</v>
      </c>
      <c r="B331" s="87" t="s">
        <v>306</v>
      </c>
      <c r="C331" s="89" t="s">
        <v>307</v>
      </c>
      <c r="D331" s="88" t="s">
        <v>233</v>
      </c>
      <c r="E331" s="119">
        <v>1</v>
      </c>
      <c r="F331" s="120">
        <v>485.32</v>
      </c>
      <c r="G331" s="119">
        <f t="shared" si="30"/>
        <v>485.3</v>
      </c>
      <c r="H331" s="181"/>
      <c r="I331" s="132">
        <v>485.32</v>
      </c>
      <c r="J331" s="140">
        <f t="shared" si="31"/>
        <v>0</v>
      </c>
      <c r="K331" s="145">
        <f t="shared" si="32"/>
        <v>1</v>
      </c>
      <c r="L331" s="145">
        <f t="shared" si="33"/>
        <v>485.32</v>
      </c>
      <c r="M331" s="146">
        <f t="shared" si="34"/>
        <v>485.32</v>
      </c>
      <c r="N331" s="90"/>
    </row>
    <row r="332" spans="1:14" ht="30" x14ac:dyDescent="0.25">
      <c r="A332" s="87" t="s">
        <v>234</v>
      </c>
      <c r="B332" s="87" t="s">
        <v>309</v>
      </c>
      <c r="C332" s="89" t="s">
        <v>310</v>
      </c>
      <c r="D332" s="88" t="s">
        <v>233</v>
      </c>
      <c r="E332" s="119">
        <v>1</v>
      </c>
      <c r="F332" s="120">
        <v>485.32</v>
      </c>
      <c r="G332" s="119">
        <f t="shared" si="30"/>
        <v>485.3</v>
      </c>
      <c r="H332" s="181"/>
      <c r="I332" s="132">
        <v>485.32</v>
      </c>
      <c r="J332" s="140">
        <f t="shared" si="31"/>
        <v>0</v>
      </c>
      <c r="K332" s="145">
        <f t="shared" si="32"/>
        <v>1</v>
      </c>
      <c r="L332" s="145">
        <f t="shared" si="33"/>
        <v>485.32</v>
      </c>
      <c r="M332" s="146">
        <f t="shared" si="34"/>
        <v>485.32</v>
      </c>
      <c r="N332" s="90"/>
    </row>
    <row r="333" spans="1:14" ht="30" x14ac:dyDescent="0.25">
      <c r="A333" s="87" t="s">
        <v>237</v>
      </c>
      <c r="B333" s="87" t="s">
        <v>422</v>
      </c>
      <c r="C333" s="89" t="s">
        <v>423</v>
      </c>
      <c r="D333" s="88" t="s">
        <v>233</v>
      </c>
      <c r="E333" s="119">
        <v>1</v>
      </c>
      <c r="F333" s="120">
        <v>6510.34</v>
      </c>
      <c r="G333" s="119">
        <f t="shared" si="30"/>
        <v>6510.3</v>
      </c>
      <c r="H333" s="181"/>
      <c r="I333" s="132">
        <v>6510.34</v>
      </c>
      <c r="J333" s="140">
        <f t="shared" si="31"/>
        <v>0</v>
      </c>
      <c r="K333" s="145">
        <f t="shared" si="32"/>
        <v>1</v>
      </c>
      <c r="L333" s="145">
        <f t="shared" si="33"/>
        <v>6510.34</v>
      </c>
      <c r="M333" s="146">
        <f t="shared" si="34"/>
        <v>6510.34</v>
      </c>
      <c r="N333" s="90"/>
    </row>
    <row r="334" spans="1:14" ht="30" x14ac:dyDescent="0.25">
      <c r="A334" s="87" t="s">
        <v>240</v>
      </c>
      <c r="B334" s="87" t="s">
        <v>424</v>
      </c>
      <c r="C334" s="89" t="s">
        <v>425</v>
      </c>
      <c r="D334" s="88" t="s">
        <v>80</v>
      </c>
      <c r="E334" s="119">
        <v>1</v>
      </c>
      <c r="F334" s="120">
        <v>3059.2799999999997</v>
      </c>
      <c r="G334" s="119">
        <f t="shared" si="30"/>
        <v>3059.3</v>
      </c>
      <c r="H334" s="181"/>
      <c r="I334" s="132">
        <v>3059.2799999999997</v>
      </c>
      <c r="J334" s="140">
        <f t="shared" si="31"/>
        <v>0</v>
      </c>
      <c r="K334" s="145">
        <f t="shared" si="32"/>
        <v>1</v>
      </c>
      <c r="L334" s="145">
        <f t="shared" si="33"/>
        <v>3059.2799999999997</v>
      </c>
      <c r="M334" s="146">
        <f t="shared" si="34"/>
        <v>3059.2799999999997</v>
      </c>
      <c r="N334" s="90"/>
    </row>
    <row r="335" spans="1:14" ht="30" x14ac:dyDescent="0.25">
      <c r="A335" s="87" t="s">
        <v>243</v>
      </c>
      <c r="B335" s="87" t="s">
        <v>426</v>
      </c>
      <c r="C335" s="89" t="s">
        <v>427</v>
      </c>
      <c r="D335" s="88" t="s">
        <v>44</v>
      </c>
      <c r="E335" s="119">
        <v>4.0999999999999996</v>
      </c>
      <c r="F335" s="120">
        <v>867.52</v>
      </c>
      <c r="G335" s="119">
        <f t="shared" si="30"/>
        <v>3556.8</v>
      </c>
      <c r="H335" s="181"/>
      <c r="I335" s="132">
        <v>867.52</v>
      </c>
      <c r="J335" s="140">
        <f t="shared" si="31"/>
        <v>0</v>
      </c>
      <c r="K335" s="145">
        <f t="shared" si="32"/>
        <v>4.0999999999999996</v>
      </c>
      <c r="L335" s="145">
        <f t="shared" si="33"/>
        <v>867.52</v>
      </c>
      <c r="M335" s="146">
        <f t="shared" si="34"/>
        <v>3556.8319999999994</v>
      </c>
      <c r="N335" s="90"/>
    </row>
    <row r="336" spans="1:14" ht="30" x14ac:dyDescent="0.25">
      <c r="A336" s="87" t="s">
        <v>246</v>
      </c>
      <c r="B336" s="87" t="s">
        <v>324</v>
      </c>
      <c r="C336" s="89" t="s">
        <v>325</v>
      </c>
      <c r="D336" s="88" t="s">
        <v>63</v>
      </c>
      <c r="E336" s="119">
        <v>7.9</v>
      </c>
      <c r="F336" s="120">
        <v>9.2100000000000009</v>
      </c>
      <c r="G336" s="119">
        <f t="shared" si="30"/>
        <v>72.7</v>
      </c>
      <c r="H336" s="181"/>
      <c r="I336" s="132">
        <v>9.2100000000000009</v>
      </c>
      <c r="J336" s="140">
        <f t="shared" si="31"/>
        <v>0</v>
      </c>
      <c r="K336" s="145">
        <f t="shared" si="32"/>
        <v>7.9</v>
      </c>
      <c r="L336" s="145">
        <f t="shared" si="33"/>
        <v>9.2100000000000009</v>
      </c>
      <c r="M336" s="146">
        <f t="shared" si="34"/>
        <v>72.759000000000015</v>
      </c>
      <c r="N336" s="90"/>
    </row>
    <row r="337" spans="1:14" x14ac:dyDescent="0.25">
      <c r="A337" s="121"/>
      <c r="B337" s="122" t="s">
        <v>39</v>
      </c>
      <c r="C337" s="123" t="s">
        <v>326</v>
      </c>
      <c r="D337" s="121"/>
      <c r="E337" s="121"/>
      <c r="F337" s="129"/>
      <c r="G337" s="130"/>
      <c r="H337" s="174"/>
      <c r="I337" s="136"/>
      <c r="J337" s="141"/>
      <c r="K337" s="149"/>
      <c r="L337" s="149"/>
      <c r="M337" s="150"/>
      <c r="N337" s="90"/>
    </row>
    <row r="338" spans="1:14" ht="30" x14ac:dyDescent="0.25">
      <c r="A338" s="87" t="s">
        <v>249</v>
      </c>
      <c r="B338" s="87" t="s">
        <v>351</v>
      </c>
      <c r="C338" s="89" t="s">
        <v>352</v>
      </c>
      <c r="D338" s="88" t="s">
        <v>63</v>
      </c>
      <c r="E338" s="119">
        <v>11</v>
      </c>
      <c r="F338" s="120">
        <v>149.94</v>
      </c>
      <c r="G338" s="119">
        <f t="shared" ref="G338:G344" si="35">ROUND(ROUND(F338,1)*ROUND(E338,1),1)</f>
        <v>1648.9</v>
      </c>
      <c r="H338" s="182"/>
      <c r="I338" s="132">
        <v>149.94</v>
      </c>
      <c r="J338" s="140">
        <f t="shared" si="31"/>
        <v>0</v>
      </c>
      <c r="K338" s="145">
        <f t="shared" si="32"/>
        <v>11</v>
      </c>
      <c r="L338" s="145">
        <f t="shared" si="33"/>
        <v>149.94</v>
      </c>
      <c r="M338" s="146">
        <f t="shared" si="34"/>
        <v>1649.34</v>
      </c>
      <c r="N338" s="90"/>
    </row>
    <row r="339" spans="1:14" x14ac:dyDescent="0.25">
      <c r="A339" s="87" t="s">
        <v>252</v>
      </c>
      <c r="B339" s="87" t="s">
        <v>357</v>
      </c>
      <c r="C339" s="89" t="s">
        <v>358</v>
      </c>
      <c r="D339" s="88" t="s">
        <v>119</v>
      </c>
      <c r="E339" s="119">
        <v>9.1</v>
      </c>
      <c r="F339" s="120">
        <v>51.29</v>
      </c>
      <c r="G339" s="119">
        <f t="shared" si="35"/>
        <v>466.8</v>
      </c>
      <c r="H339" s="182">
        <v>-0.50968000000000002</v>
      </c>
      <c r="I339" s="132">
        <v>51.29</v>
      </c>
      <c r="J339" s="140">
        <f t="shared" si="31"/>
        <v>-26.1414872</v>
      </c>
      <c r="K339" s="145">
        <f t="shared" si="32"/>
        <v>8.5903200000000002</v>
      </c>
      <c r="L339" s="145">
        <f t="shared" si="33"/>
        <v>51.29</v>
      </c>
      <c r="M339" s="146">
        <f t="shared" si="34"/>
        <v>440.5975128</v>
      </c>
      <c r="N339" s="90"/>
    </row>
    <row r="340" spans="1:14" ht="45" x14ac:dyDescent="0.25">
      <c r="A340" s="87" t="s">
        <v>255</v>
      </c>
      <c r="B340" s="87" t="s">
        <v>363</v>
      </c>
      <c r="C340" s="89" t="s">
        <v>364</v>
      </c>
      <c r="D340" s="88" t="s">
        <v>119</v>
      </c>
      <c r="E340" s="119">
        <v>2.8</v>
      </c>
      <c r="F340" s="120">
        <v>257.77999999999997</v>
      </c>
      <c r="G340" s="119">
        <f t="shared" si="35"/>
        <v>721.8</v>
      </c>
      <c r="H340" s="181">
        <v>-0.50968000000000002</v>
      </c>
      <c r="I340" s="132">
        <v>257.77999999999997</v>
      </c>
      <c r="J340" s="140">
        <f t="shared" si="31"/>
        <v>-131.38531039999998</v>
      </c>
      <c r="K340" s="145">
        <f t="shared" si="32"/>
        <v>2.2903199999999999</v>
      </c>
      <c r="L340" s="145">
        <f t="shared" si="33"/>
        <v>257.77999999999997</v>
      </c>
      <c r="M340" s="146">
        <f t="shared" si="34"/>
        <v>590.3986895999999</v>
      </c>
      <c r="N340" s="90"/>
    </row>
    <row r="341" spans="1:14" ht="30" x14ac:dyDescent="0.25">
      <c r="A341" s="87" t="s">
        <v>258</v>
      </c>
      <c r="B341" s="87" t="s">
        <v>366</v>
      </c>
      <c r="C341" s="89" t="s">
        <v>367</v>
      </c>
      <c r="D341" s="88" t="s">
        <v>119</v>
      </c>
      <c r="E341" s="119">
        <v>6.2</v>
      </c>
      <c r="F341" s="120">
        <v>154.66999999999999</v>
      </c>
      <c r="G341" s="119">
        <f t="shared" si="35"/>
        <v>959.1</v>
      </c>
      <c r="H341" s="181"/>
      <c r="I341" s="132">
        <v>154.66999999999999</v>
      </c>
      <c r="J341" s="140">
        <f t="shared" si="31"/>
        <v>0</v>
      </c>
      <c r="K341" s="145">
        <f t="shared" si="32"/>
        <v>6.2</v>
      </c>
      <c r="L341" s="145">
        <f t="shared" si="33"/>
        <v>154.66999999999999</v>
      </c>
      <c r="M341" s="146">
        <f t="shared" si="34"/>
        <v>958.95399999999995</v>
      </c>
      <c r="N341" s="90"/>
    </row>
    <row r="342" spans="1:14" ht="30" x14ac:dyDescent="0.25">
      <c r="A342" s="87" t="s">
        <v>261</v>
      </c>
      <c r="B342" s="87" t="s">
        <v>369</v>
      </c>
      <c r="C342" s="89" t="s">
        <v>370</v>
      </c>
      <c r="D342" s="88" t="s">
        <v>119</v>
      </c>
      <c r="E342" s="119">
        <v>5.4749340000000002</v>
      </c>
      <c r="F342" s="120">
        <v>114.42</v>
      </c>
      <c r="G342" s="119">
        <f t="shared" si="35"/>
        <v>629.20000000000005</v>
      </c>
      <c r="H342" s="182"/>
      <c r="I342" s="132">
        <v>114.42</v>
      </c>
      <c r="J342" s="140">
        <f t="shared" si="31"/>
        <v>0</v>
      </c>
      <c r="K342" s="145">
        <f t="shared" si="32"/>
        <v>5.4749340000000002</v>
      </c>
      <c r="L342" s="145">
        <f t="shared" si="33"/>
        <v>114.42</v>
      </c>
      <c r="M342" s="146">
        <f t="shared" si="34"/>
        <v>626.44194828000002</v>
      </c>
      <c r="N342" s="90"/>
    </row>
    <row r="343" spans="1:14" ht="30" x14ac:dyDescent="0.25">
      <c r="A343" s="87" t="s">
        <v>276</v>
      </c>
      <c r="B343" s="87" t="s">
        <v>372</v>
      </c>
      <c r="C343" s="89" t="s">
        <v>373</v>
      </c>
      <c r="D343" s="88" t="s">
        <v>119</v>
      </c>
      <c r="E343" s="119">
        <v>9.0568000000000008</v>
      </c>
      <c r="F343" s="120">
        <v>40.770000000000003</v>
      </c>
      <c r="G343" s="119">
        <f t="shared" si="35"/>
        <v>371.3</v>
      </c>
      <c r="H343" s="182">
        <v>-0.50968000000000002</v>
      </c>
      <c r="I343" s="132">
        <v>40.770000000000003</v>
      </c>
      <c r="J343" s="140">
        <f t="shared" si="31"/>
        <v>-20.779653600000003</v>
      </c>
      <c r="K343" s="145">
        <f t="shared" si="32"/>
        <v>8.5471200000000014</v>
      </c>
      <c r="L343" s="145">
        <f t="shared" si="33"/>
        <v>40.770000000000003</v>
      </c>
      <c r="M343" s="146">
        <f t="shared" si="34"/>
        <v>348.46608240000006</v>
      </c>
      <c r="N343" s="90"/>
    </row>
    <row r="344" spans="1:14" ht="30" x14ac:dyDescent="0.25">
      <c r="A344" s="87" t="s">
        <v>279</v>
      </c>
      <c r="B344" s="87" t="s">
        <v>375</v>
      </c>
      <c r="C344" s="89" t="s">
        <v>373</v>
      </c>
      <c r="D344" s="88" t="s">
        <v>119</v>
      </c>
      <c r="E344" s="119">
        <v>9.1</v>
      </c>
      <c r="F344" s="120">
        <v>139.24</v>
      </c>
      <c r="G344" s="119">
        <f t="shared" si="35"/>
        <v>1266.7</v>
      </c>
      <c r="H344" s="133">
        <v>-0.50968000000000002</v>
      </c>
      <c r="I344" s="132">
        <v>139.24</v>
      </c>
      <c r="J344" s="140">
        <f t="shared" si="31"/>
        <v>-70.967843200000004</v>
      </c>
      <c r="K344" s="145">
        <f t="shared" si="32"/>
        <v>8.5903200000000002</v>
      </c>
      <c r="L344" s="145">
        <f t="shared" si="33"/>
        <v>139.24</v>
      </c>
      <c r="M344" s="146">
        <f t="shared" si="34"/>
        <v>1196.1161568</v>
      </c>
      <c r="N344" s="90"/>
    </row>
    <row r="345" spans="1:14" x14ac:dyDescent="0.25">
      <c r="A345" s="90"/>
      <c r="B345" s="90"/>
      <c r="C345" s="90"/>
      <c r="D345" s="90"/>
      <c r="E345" s="90"/>
      <c r="F345" s="90"/>
      <c r="G345" s="90"/>
      <c r="H345" s="133"/>
      <c r="I345" s="133"/>
      <c r="J345" s="140"/>
      <c r="K345" s="151"/>
      <c r="L345" s="151"/>
      <c r="M345" s="146"/>
      <c r="N345" s="90"/>
    </row>
    <row r="346" spans="1:14" x14ac:dyDescent="0.25">
      <c r="A346" s="90"/>
      <c r="B346" s="90"/>
      <c r="C346" s="90"/>
      <c r="D346" s="90"/>
      <c r="E346" s="90"/>
      <c r="F346" s="90"/>
      <c r="G346" s="90"/>
      <c r="H346" s="133"/>
      <c r="I346" s="133"/>
      <c r="J346" s="140"/>
      <c r="K346" s="151"/>
      <c r="L346" s="151"/>
      <c r="M346" s="146"/>
      <c r="N346" s="90"/>
    </row>
    <row r="347" spans="1:14" x14ac:dyDescent="0.25">
      <c r="A347" s="90"/>
      <c r="B347" s="90"/>
      <c r="C347" s="90"/>
      <c r="D347" s="90"/>
      <c r="E347" s="90"/>
      <c r="F347" s="90"/>
      <c r="G347" s="90"/>
      <c r="H347" s="133"/>
      <c r="I347" s="133"/>
      <c r="J347" s="140"/>
      <c r="K347" s="151"/>
      <c r="L347" s="151"/>
      <c r="M347" s="146"/>
      <c r="N347" s="90"/>
    </row>
    <row r="348" spans="1:14" ht="15.75" x14ac:dyDescent="0.25">
      <c r="A348" s="152" t="s">
        <v>428</v>
      </c>
      <c r="B348" s="153"/>
      <c r="C348" s="177"/>
      <c r="D348" s="154"/>
      <c r="E348" s="154"/>
      <c r="F348" s="211" t="s">
        <v>630</v>
      </c>
      <c r="G348" s="211"/>
      <c r="H348" s="211"/>
      <c r="I348" s="214" t="s">
        <v>631</v>
      </c>
      <c r="J348" s="214"/>
      <c r="K348" s="214"/>
      <c r="L348" s="215" t="s">
        <v>16</v>
      </c>
      <c r="M348" s="215"/>
      <c r="N348" s="215"/>
    </row>
    <row r="349" spans="1:14" ht="24" x14ac:dyDescent="0.25">
      <c r="A349" s="155" t="s">
        <v>632</v>
      </c>
      <c r="B349" s="155"/>
      <c r="C349" s="155" t="s">
        <v>453</v>
      </c>
      <c r="D349" s="156" t="s">
        <v>31</v>
      </c>
      <c r="E349" s="157" t="s">
        <v>32</v>
      </c>
      <c r="F349" s="158" t="s">
        <v>633</v>
      </c>
      <c r="G349" s="159" t="s">
        <v>634</v>
      </c>
      <c r="H349" s="160" t="s">
        <v>32</v>
      </c>
      <c r="I349" s="161" t="s">
        <v>635</v>
      </c>
      <c r="J349" s="162" t="s">
        <v>634</v>
      </c>
      <c r="K349" s="163" t="s">
        <v>32</v>
      </c>
      <c r="L349" s="164" t="s">
        <v>635</v>
      </c>
      <c r="M349" s="165" t="s">
        <v>636</v>
      </c>
      <c r="N349" s="90"/>
    </row>
    <row r="350" spans="1:14" x14ac:dyDescent="0.25">
      <c r="A350" s="166"/>
      <c r="B350" s="166"/>
      <c r="C350" s="178"/>
      <c r="D350" s="167"/>
      <c r="E350" s="167"/>
      <c r="F350" s="167"/>
      <c r="G350" s="168"/>
      <c r="H350" s="170"/>
      <c r="I350" s="170"/>
      <c r="J350" s="171"/>
      <c r="K350" s="172"/>
      <c r="L350" s="172"/>
      <c r="M350" s="173"/>
      <c r="N350" s="169"/>
    </row>
    <row r="351" spans="1:14" x14ac:dyDescent="0.25">
      <c r="A351" s="121"/>
      <c r="B351" s="122" t="s">
        <v>33</v>
      </c>
      <c r="C351" s="123" t="s">
        <v>41</v>
      </c>
      <c r="D351" s="121"/>
      <c r="E351" s="121"/>
      <c r="F351" s="129"/>
      <c r="G351" s="130"/>
      <c r="H351" s="137"/>
      <c r="I351" s="137"/>
      <c r="J351" s="141"/>
      <c r="K351" s="176"/>
      <c r="L351" s="176"/>
      <c r="M351" s="150"/>
      <c r="N351" s="90"/>
    </row>
    <row r="352" spans="1:14" ht="30" x14ac:dyDescent="0.25">
      <c r="A352" s="87" t="s">
        <v>33</v>
      </c>
      <c r="B352" s="87" t="s">
        <v>379</v>
      </c>
      <c r="C352" s="89" t="s">
        <v>380</v>
      </c>
      <c r="D352" s="88" t="s">
        <v>44</v>
      </c>
      <c r="E352" s="119">
        <v>4.3</v>
      </c>
      <c r="F352" s="120">
        <v>23.67</v>
      </c>
      <c r="G352" s="119">
        <f t="shared" ref="G352:G384" si="36">ROUND(ROUND(F352,1)*ROUND(E352,1),1)</f>
        <v>101.9</v>
      </c>
      <c r="H352" s="133"/>
      <c r="I352" s="132">
        <v>23.67</v>
      </c>
      <c r="J352" s="140">
        <f>H352*I352</f>
        <v>0</v>
      </c>
      <c r="K352" s="145">
        <f>E352+H352</f>
        <v>4.3</v>
      </c>
      <c r="L352" s="145">
        <f>F352</f>
        <v>23.67</v>
      </c>
      <c r="M352" s="146">
        <f>K352*L352</f>
        <v>101.78100000000001</v>
      </c>
      <c r="N352" s="90"/>
    </row>
    <row r="353" spans="1:14" ht="30" x14ac:dyDescent="0.25">
      <c r="A353" s="87" t="s">
        <v>34</v>
      </c>
      <c r="B353" s="87" t="s">
        <v>381</v>
      </c>
      <c r="C353" s="89" t="s">
        <v>382</v>
      </c>
      <c r="D353" s="88" t="s">
        <v>44</v>
      </c>
      <c r="E353" s="119">
        <v>17.100000000000001</v>
      </c>
      <c r="F353" s="120">
        <v>40.770000000000003</v>
      </c>
      <c r="G353" s="119">
        <f t="shared" si="36"/>
        <v>697.7</v>
      </c>
      <c r="H353" s="133"/>
      <c r="I353" s="132">
        <v>40.770000000000003</v>
      </c>
      <c r="J353" s="140">
        <f t="shared" ref="J353:J416" si="37">H353*I353</f>
        <v>0</v>
      </c>
      <c r="K353" s="145">
        <f t="shared" ref="K353:K416" si="38">E353+H353</f>
        <v>17.100000000000001</v>
      </c>
      <c r="L353" s="145">
        <f t="shared" ref="L353:L416" si="39">F353</f>
        <v>40.770000000000003</v>
      </c>
      <c r="M353" s="146">
        <f t="shared" ref="M353:M416" si="40">K353*L353</f>
        <v>697.16700000000014</v>
      </c>
      <c r="N353" s="90"/>
    </row>
    <row r="354" spans="1:14" ht="30" x14ac:dyDescent="0.25">
      <c r="A354" s="87" t="s">
        <v>35</v>
      </c>
      <c r="B354" s="87" t="s">
        <v>404</v>
      </c>
      <c r="C354" s="89" t="s">
        <v>405</v>
      </c>
      <c r="D354" s="88" t="s">
        <v>44</v>
      </c>
      <c r="E354" s="119">
        <v>17.100000000000001</v>
      </c>
      <c r="F354" s="120">
        <v>39.46</v>
      </c>
      <c r="G354" s="119">
        <f t="shared" si="36"/>
        <v>675.5</v>
      </c>
      <c r="H354" s="133"/>
      <c r="I354" s="132">
        <v>39.46</v>
      </c>
      <c r="J354" s="140">
        <f t="shared" si="37"/>
        <v>0</v>
      </c>
      <c r="K354" s="145">
        <f t="shared" si="38"/>
        <v>17.100000000000001</v>
      </c>
      <c r="L354" s="145">
        <f t="shared" si="39"/>
        <v>39.46</v>
      </c>
      <c r="M354" s="146">
        <f t="shared" si="40"/>
        <v>674.76600000000008</v>
      </c>
      <c r="N354" s="90"/>
    </row>
    <row r="355" spans="1:14" ht="30" x14ac:dyDescent="0.25">
      <c r="A355" s="87" t="s">
        <v>36</v>
      </c>
      <c r="B355" s="87" t="s">
        <v>56</v>
      </c>
      <c r="C355" s="89" t="s">
        <v>57</v>
      </c>
      <c r="D355" s="88" t="s">
        <v>44</v>
      </c>
      <c r="E355" s="91">
        <v>19.8</v>
      </c>
      <c r="F355" s="120">
        <v>55.24</v>
      </c>
      <c r="G355" s="119">
        <f t="shared" si="36"/>
        <v>1093</v>
      </c>
      <c r="H355" s="133">
        <v>-6.984</v>
      </c>
      <c r="I355" s="132">
        <v>55.24</v>
      </c>
      <c r="J355" s="140">
        <f t="shared" si="37"/>
        <v>-385.79615999999999</v>
      </c>
      <c r="K355" s="145">
        <f t="shared" si="38"/>
        <v>12.816000000000001</v>
      </c>
      <c r="L355" s="145">
        <f t="shared" si="39"/>
        <v>55.24</v>
      </c>
      <c r="M355" s="146">
        <f t="shared" si="40"/>
        <v>707.95584000000008</v>
      </c>
      <c r="N355" s="90"/>
    </row>
    <row r="356" spans="1:14" ht="30" x14ac:dyDescent="0.25">
      <c r="A356" s="87" t="s">
        <v>37</v>
      </c>
      <c r="B356" s="87" t="s">
        <v>383</v>
      </c>
      <c r="C356" s="89" t="s">
        <v>384</v>
      </c>
      <c r="D356" s="88" t="s">
        <v>44</v>
      </c>
      <c r="E356" s="91">
        <v>8.3000000000000007</v>
      </c>
      <c r="F356" s="120">
        <v>55.24</v>
      </c>
      <c r="G356" s="119">
        <f t="shared" si="36"/>
        <v>458.2</v>
      </c>
      <c r="H356" s="133"/>
      <c r="I356" s="132">
        <v>55.24</v>
      </c>
      <c r="J356" s="140">
        <f t="shared" si="37"/>
        <v>0</v>
      </c>
      <c r="K356" s="145">
        <f t="shared" si="38"/>
        <v>8.3000000000000007</v>
      </c>
      <c r="L356" s="145">
        <f t="shared" si="39"/>
        <v>55.24</v>
      </c>
      <c r="M356" s="146">
        <f t="shared" si="40"/>
        <v>458.49200000000008</v>
      </c>
      <c r="N356" s="90"/>
    </row>
    <row r="357" spans="1:14" ht="30" x14ac:dyDescent="0.25">
      <c r="A357" s="87" t="s">
        <v>38</v>
      </c>
      <c r="B357" s="87" t="s">
        <v>67</v>
      </c>
      <c r="C357" s="89" t="s">
        <v>68</v>
      </c>
      <c r="D357" s="88" t="s">
        <v>69</v>
      </c>
      <c r="E357" s="119">
        <v>10</v>
      </c>
      <c r="F357" s="120">
        <v>63.13</v>
      </c>
      <c r="G357" s="119">
        <f t="shared" si="36"/>
        <v>631</v>
      </c>
      <c r="H357" s="133"/>
      <c r="I357" s="132">
        <v>63.13</v>
      </c>
      <c r="J357" s="140">
        <f t="shared" si="37"/>
        <v>0</v>
      </c>
      <c r="K357" s="145">
        <f t="shared" si="38"/>
        <v>10</v>
      </c>
      <c r="L357" s="145">
        <f t="shared" si="39"/>
        <v>63.13</v>
      </c>
      <c r="M357" s="146">
        <f t="shared" si="40"/>
        <v>631.30000000000007</v>
      </c>
      <c r="N357" s="90"/>
    </row>
    <row r="358" spans="1:14" ht="30" x14ac:dyDescent="0.25">
      <c r="A358" s="87" t="s">
        <v>55</v>
      </c>
      <c r="B358" s="87" t="s">
        <v>71</v>
      </c>
      <c r="C358" s="89" t="s">
        <v>72</v>
      </c>
      <c r="D358" s="88" t="s">
        <v>73</v>
      </c>
      <c r="E358" s="119">
        <v>10</v>
      </c>
      <c r="F358" s="120">
        <v>195.97</v>
      </c>
      <c r="G358" s="119">
        <f t="shared" si="36"/>
        <v>1960</v>
      </c>
      <c r="H358" s="133"/>
      <c r="I358" s="132">
        <v>195.97</v>
      </c>
      <c r="J358" s="140">
        <f t="shared" si="37"/>
        <v>0</v>
      </c>
      <c r="K358" s="145">
        <f t="shared" si="38"/>
        <v>10</v>
      </c>
      <c r="L358" s="145">
        <f t="shared" si="39"/>
        <v>195.97</v>
      </c>
      <c r="M358" s="146">
        <f t="shared" si="40"/>
        <v>1959.7</v>
      </c>
      <c r="N358" s="90"/>
    </row>
    <row r="359" spans="1:14" ht="30" x14ac:dyDescent="0.25">
      <c r="A359" s="87" t="s">
        <v>58</v>
      </c>
      <c r="B359" s="87" t="s">
        <v>78</v>
      </c>
      <c r="C359" s="89" t="s">
        <v>79</v>
      </c>
      <c r="D359" s="88" t="s">
        <v>80</v>
      </c>
      <c r="E359" s="119">
        <v>3</v>
      </c>
      <c r="F359" s="120">
        <v>257.77999999999997</v>
      </c>
      <c r="G359" s="119">
        <f t="shared" si="36"/>
        <v>773.4</v>
      </c>
      <c r="H359" s="133"/>
      <c r="I359" s="132">
        <v>257.77999999999997</v>
      </c>
      <c r="J359" s="140">
        <f t="shared" si="37"/>
        <v>0</v>
      </c>
      <c r="K359" s="145">
        <f t="shared" si="38"/>
        <v>3</v>
      </c>
      <c r="L359" s="145">
        <f t="shared" si="39"/>
        <v>257.77999999999997</v>
      </c>
      <c r="M359" s="146">
        <f t="shared" si="40"/>
        <v>773.33999999999992</v>
      </c>
      <c r="N359" s="90"/>
    </row>
    <row r="360" spans="1:14" ht="30" x14ac:dyDescent="0.25">
      <c r="A360" s="87" t="s">
        <v>39</v>
      </c>
      <c r="B360" s="87" t="s">
        <v>429</v>
      </c>
      <c r="C360" s="89" t="s">
        <v>430</v>
      </c>
      <c r="D360" s="88" t="s">
        <v>80</v>
      </c>
      <c r="E360" s="119">
        <v>0.5</v>
      </c>
      <c r="F360" s="120">
        <v>489.26</v>
      </c>
      <c r="G360" s="119">
        <f t="shared" si="36"/>
        <v>244.7</v>
      </c>
      <c r="H360" s="133"/>
      <c r="I360" s="132">
        <v>489.26</v>
      </c>
      <c r="J360" s="140">
        <f t="shared" si="37"/>
        <v>0</v>
      </c>
      <c r="K360" s="145">
        <f t="shared" si="38"/>
        <v>0.5</v>
      </c>
      <c r="L360" s="145">
        <f t="shared" si="39"/>
        <v>489.26</v>
      </c>
      <c r="M360" s="146">
        <f t="shared" si="40"/>
        <v>244.63</v>
      </c>
      <c r="N360" s="90"/>
    </row>
    <row r="361" spans="1:14" ht="30" x14ac:dyDescent="0.25">
      <c r="A361" s="87" t="s">
        <v>40</v>
      </c>
      <c r="B361" s="87" t="s">
        <v>406</v>
      </c>
      <c r="C361" s="89" t="s">
        <v>407</v>
      </c>
      <c r="D361" s="88" t="s">
        <v>80</v>
      </c>
      <c r="E361" s="119">
        <v>54</v>
      </c>
      <c r="F361" s="120">
        <v>257.77999999999997</v>
      </c>
      <c r="G361" s="119">
        <f t="shared" si="36"/>
        <v>13921.2</v>
      </c>
      <c r="H361" s="133"/>
      <c r="I361" s="132">
        <v>257.77999999999997</v>
      </c>
      <c r="J361" s="140">
        <f t="shared" si="37"/>
        <v>0</v>
      </c>
      <c r="K361" s="145">
        <f t="shared" si="38"/>
        <v>54</v>
      </c>
      <c r="L361" s="145">
        <f t="shared" si="39"/>
        <v>257.77999999999997</v>
      </c>
      <c r="M361" s="146">
        <f t="shared" si="40"/>
        <v>13920.119999999999</v>
      </c>
      <c r="N361" s="90"/>
    </row>
    <row r="362" spans="1:14" ht="30" x14ac:dyDescent="0.25">
      <c r="A362" s="87" t="s">
        <v>66</v>
      </c>
      <c r="B362" s="87" t="s">
        <v>88</v>
      </c>
      <c r="C362" s="89" t="s">
        <v>89</v>
      </c>
      <c r="D362" s="88" t="s">
        <v>80</v>
      </c>
      <c r="E362" s="119">
        <v>54.5</v>
      </c>
      <c r="F362" s="120">
        <v>13.15</v>
      </c>
      <c r="G362" s="119">
        <f t="shared" si="36"/>
        <v>719.4</v>
      </c>
      <c r="H362" s="133"/>
      <c r="I362" s="132">
        <v>13.15</v>
      </c>
      <c r="J362" s="140">
        <f t="shared" si="37"/>
        <v>0</v>
      </c>
      <c r="K362" s="145">
        <f t="shared" si="38"/>
        <v>54.5</v>
      </c>
      <c r="L362" s="145">
        <f t="shared" si="39"/>
        <v>13.15</v>
      </c>
      <c r="M362" s="146">
        <f t="shared" si="40"/>
        <v>716.67500000000007</v>
      </c>
      <c r="N362" s="90"/>
    </row>
    <row r="363" spans="1:14" ht="30" x14ac:dyDescent="0.25">
      <c r="A363" s="87" t="s">
        <v>70</v>
      </c>
      <c r="B363" s="87" t="s">
        <v>100</v>
      </c>
      <c r="C363" s="89" t="s">
        <v>101</v>
      </c>
      <c r="D363" s="88" t="s">
        <v>44</v>
      </c>
      <c r="E363" s="119">
        <v>70.099999999999994</v>
      </c>
      <c r="F363" s="120">
        <v>99.96</v>
      </c>
      <c r="G363" s="119">
        <f t="shared" si="36"/>
        <v>7010</v>
      </c>
      <c r="H363" s="133"/>
      <c r="I363" s="132">
        <v>99.96</v>
      </c>
      <c r="J363" s="140">
        <f t="shared" si="37"/>
        <v>0</v>
      </c>
      <c r="K363" s="145">
        <f t="shared" si="38"/>
        <v>70.099999999999994</v>
      </c>
      <c r="L363" s="145">
        <f t="shared" si="39"/>
        <v>99.96</v>
      </c>
      <c r="M363" s="146">
        <f t="shared" si="40"/>
        <v>7007.195999999999</v>
      </c>
      <c r="N363" s="90"/>
    </row>
    <row r="364" spans="1:14" ht="30" x14ac:dyDescent="0.25">
      <c r="A364" s="87" t="s">
        <v>74</v>
      </c>
      <c r="B364" s="87" t="s">
        <v>103</v>
      </c>
      <c r="C364" s="89" t="s">
        <v>104</v>
      </c>
      <c r="D364" s="88" t="s">
        <v>44</v>
      </c>
      <c r="E364" s="119">
        <v>70.099999999999994</v>
      </c>
      <c r="F364" s="120">
        <v>149.94</v>
      </c>
      <c r="G364" s="119">
        <f t="shared" si="36"/>
        <v>10508</v>
      </c>
      <c r="H364" s="133"/>
      <c r="I364" s="132">
        <v>149.94</v>
      </c>
      <c r="J364" s="140">
        <f t="shared" si="37"/>
        <v>0</v>
      </c>
      <c r="K364" s="145">
        <f t="shared" si="38"/>
        <v>70.099999999999994</v>
      </c>
      <c r="L364" s="145">
        <f t="shared" si="39"/>
        <v>149.94</v>
      </c>
      <c r="M364" s="146">
        <f t="shared" si="40"/>
        <v>10510.794</v>
      </c>
      <c r="N364" s="90"/>
    </row>
    <row r="365" spans="1:14" ht="30" x14ac:dyDescent="0.25">
      <c r="A365" s="87" t="s">
        <v>77</v>
      </c>
      <c r="B365" s="87" t="s">
        <v>106</v>
      </c>
      <c r="C365" s="89" t="s">
        <v>107</v>
      </c>
      <c r="D365" s="88" t="s">
        <v>80</v>
      </c>
      <c r="E365" s="119">
        <v>54.5</v>
      </c>
      <c r="F365" s="120">
        <v>13.15</v>
      </c>
      <c r="G365" s="119">
        <f t="shared" si="36"/>
        <v>719.4</v>
      </c>
      <c r="H365" s="133"/>
      <c r="I365" s="132">
        <v>13.15</v>
      </c>
      <c r="J365" s="140">
        <f t="shared" si="37"/>
        <v>0</v>
      </c>
      <c r="K365" s="145">
        <f t="shared" si="38"/>
        <v>54.5</v>
      </c>
      <c r="L365" s="145">
        <f t="shared" si="39"/>
        <v>13.15</v>
      </c>
      <c r="M365" s="146">
        <f t="shared" si="40"/>
        <v>716.67500000000007</v>
      </c>
      <c r="N365" s="90"/>
    </row>
    <row r="366" spans="1:14" ht="30" x14ac:dyDescent="0.25">
      <c r="A366" s="87" t="s">
        <v>81</v>
      </c>
      <c r="B366" s="87" t="s">
        <v>408</v>
      </c>
      <c r="C366" s="89" t="s">
        <v>409</v>
      </c>
      <c r="D366" s="88" t="s">
        <v>80</v>
      </c>
      <c r="E366" s="119">
        <v>23.3</v>
      </c>
      <c r="F366" s="120">
        <v>44.72</v>
      </c>
      <c r="G366" s="119">
        <f t="shared" si="36"/>
        <v>1041.5</v>
      </c>
      <c r="H366" s="133"/>
      <c r="I366" s="132">
        <v>44.72</v>
      </c>
      <c r="J366" s="140">
        <f t="shared" si="37"/>
        <v>0</v>
      </c>
      <c r="K366" s="145">
        <f t="shared" si="38"/>
        <v>23.3</v>
      </c>
      <c r="L366" s="145">
        <f t="shared" si="39"/>
        <v>44.72</v>
      </c>
      <c r="M366" s="146">
        <f t="shared" si="40"/>
        <v>1041.9760000000001</v>
      </c>
      <c r="N366" s="90"/>
    </row>
    <row r="367" spans="1:14" ht="30" x14ac:dyDescent="0.25">
      <c r="A367" s="87" t="s">
        <v>84</v>
      </c>
      <c r="B367" s="87" t="s">
        <v>408</v>
      </c>
      <c r="C367" s="89" t="s">
        <v>409</v>
      </c>
      <c r="D367" s="88" t="s">
        <v>80</v>
      </c>
      <c r="E367" s="119">
        <v>31.2</v>
      </c>
      <c r="F367" s="120">
        <v>44.72</v>
      </c>
      <c r="G367" s="119">
        <f t="shared" si="36"/>
        <v>1394.6</v>
      </c>
      <c r="H367" s="133"/>
      <c r="I367" s="132">
        <v>44.72</v>
      </c>
      <c r="J367" s="140">
        <f t="shared" si="37"/>
        <v>0</v>
      </c>
      <c r="K367" s="145">
        <f t="shared" si="38"/>
        <v>31.2</v>
      </c>
      <c r="L367" s="145">
        <f t="shared" si="39"/>
        <v>44.72</v>
      </c>
      <c r="M367" s="146">
        <f t="shared" si="40"/>
        <v>1395.2639999999999</v>
      </c>
      <c r="N367" s="90"/>
    </row>
    <row r="368" spans="1:14" x14ac:dyDescent="0.25">
      <c r="A368" s="87" t="s">
        <v>87</v>
      </c>
      <c r="B368" s="87" t="s">
        <v>113</v>
      </c>
      <c r="C368" s="89" t="s">
        <v>114</v>
      </c>
      <c r="D368" s="88" t="s">
        <v>80</v>
      </c>
      <c r="E368" s="119">
        <v>62.8</v>
      </c>
      <c r="F368" s="120">
        <v>11.84</v>
      </c>
      <c r="G368" s="119">
        <f t="shared" si="36"/>
        <v>741</v>
      </c>
      <c r="H368" s="133"/>
      <c r="I368" s="132">
        <v>11.84</v>
      </c>
      <c r="J368" s="140">
        <f t="shared" si="37"/>
        <v>0</v>
      </c>
      <c r="K368" s="145">
        <f t="shared" si="38"/>
        <v>62.8</v>
      </c>
      <c r="L368" s="145">
        <f t="shared" si="39"/>
        <v>11.84</v>
      </c>
      <c r="M368" s="146">
        <f t="shared" si="40"/>
        <v>743.55199999999991</v>
      </c>
      <c r="N368" s="90"/>
    </row>
    <row r="369" spans="1:14" x14ac:dyDescent="0.25">
      <c r="A369" s="87" t="s">
        <v>90</v>
      </c>
      <c r="B369" s="87" t="s">
        <v>113</v>
      </c>
      <c r="C369" s="89" t="s">
        <v>114</v>
      </c>
      <c r="D369" s="88" t="s">
        <v>80</v>
      </c>
      <c r="E369" s="119">
        <v>39.5</v>
      </c>
      <c r="F369" s="120">
        <v>11.84</v>
      </c>
      <c r="G369" s="119">
        <f t="shared" si="36"/>
        <v>466.1</v>
      </c>
      <c r="H369" s="133"/>
      <c r="I369" s="132">
        <v>11.84</v>
      </c>
      <c r="J369" s="140">
        <f t="shared" si="37"/>
        <v>0</v>
      </c>
      <c r="K369" s="145">
        <f t="shared" si="38"/>
        <v>39.5</v>
      </c>
      <c r="L369" s="145">
        <f t="shared" si="39"/>
        <v>11.84</v>
      </c>
      <c r="M369" s="146">
        <f t="shared" si="40"/>
        <v>467.68</v>
      </c>
      <c r="N369" s="90"/>
    </row>
    <row r="370" spans="1:14" ht="30" x14ac:dyDescent="0.25">
      <c r="A370" s="87" t="s">
        <v>93</v>
      </c>
      <c r="B370" s="87" t="s">
        <v>117</v>
      </c>
      <c r="C370" s="89" t="s">
        <v>118</v>
      </c>
      <c r="D370" s="88" t="s">
        <v>119</v>
      </c>
      <c r="E370" s="119">
        <v>62.4</v>
      </c>
      <c r="F370" s="120">
        <v>116</v>
      </c>
      <c r="G370" s="119">
        <f t="shared" si="36"/>
        <v>7238.4</v>
      </c>
      <c r="H370" s="133"/>
      <c r="I370" s="132">
        <v>116</v>
      </c>
      <c r="J370" s="140">
        <f t="shared" si="37"/>
        <v>0</v>
      </c>
      <c r="K370" s="145">
        <f t="shared" si="38"/>
        <v>62.4</v>
      </c>
      <c r="L370" s="145">
        <f t="shared" si="39"/>
        <v>116</v>
      </c>
      <c r="M370" s="146">
        <f t="shared" si="40"/>
        <v>7238.4</v>
      </c>
      <c r="N370" s="90"/>
    </row>
    <row r="371" spans="1:14" ht="30" x14ac:dyDescent="0.25">
      <c r="A371" s="87" t="s">
        <v>96</v>
      </c>
      <c r="B371" s="87" t="s">
        <v>121</v>
      </c>
      <c r="C371" s="89" t="s">
        <v>122</v>
      </c>
      <c r="D371" s="88" t="s">
        <v>80</v>
      </c>
      <c r="E371" s="119">
        <v>13.9</v>
      </c>
      <c r="F371" s="120">
        <v>286.72000000000003</v>
      </c>
      <c r="G371" s="119">
        <f t="shared" si="36"/>
        <v>3985.1</v>
      </c>
      <c r="H371" s="133"/>
      <c r="I371" s="132">
        <v>286.72000000000003</v>
      </c>
      <c r="J371" s="140">
        <f t="shared" si="37"/>
        <v>0</v>
      </c>
      <c r="K371" s="145">
        <f t="shared" si="38"/>
        <v>13.9</v>
      </c>
      <c r="L371" s="145">
        <f t="shared" si="39"/>
        <v>286.72000000000003</v>
      </c>
      <c r="M371" s="146">
        <f t="shared" si="40"/>
        <v>3985.4080000000004</v>
      </c>
      <c r="N371" s="90"/>
    </row>
    <row r="372" spans="1:14" ht="30" x14ac:dyDescent="0.25">
      <c r="A372" s="87" t="s">
        <v>99</v>
      </c>
      <c r="B372" s="87" t="s">
        <v>121</v>
      </c>
      <c r="C372" s="89" t="s">
        <v>122</v>
      </c>
      <c r="D372" s="88" t="s">
        <v>80</v>
      </c>
      <c r="E372" s="119">
        <v>3.3</v>
      </c>
      <c r="F372" s="120">
        <v>286.72000000000003</v>
      </c>
      <c r="G372" s="119">
        <f t="shared" si="36"/>
        <v>946.1</v>
      </c>
      <c r="H372" s="133"/>
      <c r="I372" s="132">
        <v>286.72000000000003</v>
      </c>
      <c r="J372" s="140">
        <f t="shared" si="37"/>
        <v>0</v>
      </c>
      <c r="K372" s="145">
        <f t="shared" si="38"/>
        <v>3.3</v>
      </c>
      <c r="L372" s="145">
        <f t="shared" si="39"/>
        <v>286.72000000000003</v>
      </c>
      <c r="M372" s="146">
        <f t="shared" si="40"/>
        <v>946.17600000000004</v>
      </c>
      <c r="N372" s="90"/>
    </row>
    <row r="373" spans="1:14" x14ac:dyDescent="0.25">
      <c r="A373" s="87" t="s">
        <v>102</v>
      </c>
      <c r="B373" s="87" t="s">
        <v>125</v>
      </c>
      <c r="C373" s="89" t="s">
        <v>126</v>
      </c>
      <c r="D373" s="88" t="s">
        <v>119</v>
      </c>
      <c r="E373" s="119">
        <v>6.1</v>
      </c>
      <c r="F373" s="120">
        <v>429.21</v>
      </c>
      <c r="G373" s="119">
        <f t="shared" si="36"/>
        <v>2618.1</v>
      </c>
      <c r="H373" s="133"/>
      <c r="I373" s="132">
        <v>429.21</v>
      </c>
      <c r="J373" s="140">
        <f t="shared" si="37"/>
        <v>0</v>
      </c>
      <c r="K373" s="145">
        <f t="shared" si="38"/>
        <v>6.1</v>
      </c>
      <c r="L373" s="145">
        <f t="shared" si="39"/>
        <v>429.21</v>
      </c>
      <c r="M373" s="146">
        <f t="shared" si="40"/>
        <v>2618.1809999999996</v>
      </c>
      <c r="N373" s="90"/>
    </row>
    <row r="374" spans="1:14" ht="45" x14ac:dyDescent="0.25">
      <c r="A374" s="87" t="s">
        <v>105</v>
      </c>
      <c r="B374" s="87" t="s">
        <v>128</v>
      </c>
      <c r="C374" s="89" t="s">
        <v>129</v>
      </c>
      <c r="D374" s="88" t="s">
        <v>80</v>
      </c>
      <c r="E374" s="119">
        <v>9.4</v>
      </c>
      <c r="F374" s="120">
        <v>318.27999999999997</v>
      </c>
      <c r="G374" s="119">
        <f t="shared" si="36"/>
        <v>2992</v>
      </c>
      <c r="H374" s="133"/>
      <c r="I374" s="132">
        <v>318.27999999999997</v>
      </c>
      <c r="J374" s="140">
        <f t="shared" si="37"/>
        <v>0</v>
      </c>
      <c r="K374" s="145">
        <f t="shared" si="38"/>
        <v>9.4</v>
      </c>
      <c r="L374" s="145">
        <f t="shared" si="39"/>
        <v>318.27999999999997</v>
      </c>
      <c r="M374" s="146">
        <f t="shared" si="40"/>
        <v>2991.8319999999999</v>
      </c>
      <c r="N374" s="90"/>
    </row>
    <row r="375" spans="1:14" ht="45" x14ac:dyDescent="0.25">
      <c r="A375" s="87" t="s">
        <v>108</v>
      </c>
      <c r="B375" s="87" t="s">
        <v>128</v>
      </c>
      <c r="C375" s="89" t="s">
        <v>129</v>
      </c>
      <c r="D375" s="88" t="s">
        <v>80</v>
      </c>
      <c r="E375" s="119">
        <v>7.1</v>
      </c>
      <c r="F375" s="120">
        <v>318.27999999999997</v>
      </c>
      <c r="G375" s="119">
        <f t="shared" si="36"/>
        <v>2259.9</v>
      </c>
      <c r="H375" s="133"/>
      <c r="I375" s="132">
        <v>318.27999999999997</v>
      </c>
      <c r="J375" s="140">
        <f t="shared" si="37"/>
        <v>0</v>
      </c>
      <c r="K375" s="145">
        <f t="shared" si="38"/>
        <v>7.1</v>
      </c>
      <c r="L375" s="145">
        <f t="shared" si="39"/>
        <v>318.27999999999997</v>
      </c>
      <c r="M375" s="146">
        <f t="shared" si="40"/>
        <v>2259.7879999999996</v>
      </c>
      <c r="N375" s="90"/>
    </row>
    <row r="376" spans="1:14" x14ac:dyDescent="0.25">
      <c r="A376" s="87" t="s">
        <v>111</v>
      </c>
      <c r="B376" s="87" t="s">
        <v>125</v>
      </c>
      <c r="C376" s="89" t="s">
        <v>126</v>
      </c>
      <c r="D376" s="88" t="s">
        <v>119</v>
      </c>
      <c r="E376" s="119">
        <v>13.2</v>
      </c>
      <c r="F376" s="120">
        <v>429.21</v>
      </c>
      <c r="G376" s="119">
        <f t="shared" si="36"/>
        <v>5665.4</v>
      </c>
      <c r="H376" s="133"/>
      <c r="I376" s="132">
        <v>429.21</v>
      </c>
      <c r="J376" s="140">
        <f t="shared" si="37"/>
        <v>0</v>
      </c>
      <c r="K376" s="145">
        <f t="shared" si="38"/>
        <v>13.2</v>
      </c>
      <c r="L376" s="145">
        <f t="shared" si="39"/>
        <v>429.21</v>
      </c>
      <c r="M376" s="146">
        <f t="shared" si="40"/>
        <v>5665.5719999999992</v>
      </c>
      <c r="N376" s="90"/>
    </row>
    <row r="377" spans="1:14" ht="30" x14ac:dyDescent="0.25">
      <c r="A377" s="87" t="s">
        <v>112</v>
      </c>
      <c r="B377" s="87" t="s">
        <v>133</v>
      </c>
      <c r="C377" s="89" t="s">
        <v>134</v>
      </c>
      <c r="D377" s="88" t="s">
        <v>80</v>
      </c>
      <c r="E377" s="119">
        <v>8.3000000000000007</v>
      </c>
      <c r="F377" s="120">
        <v>318.27999999999997</v>
      </c>
      <c r="G377" s="119">
        <f t="shared" si="36"/>
        <v>2641.9</v>
      </c>
      <c r="H377" s="133"/>
      <c r="I377" s="132">
        <v>318.27999999999997</v>
      </c>
      <c r="J377" s="140">
        <f t="shared" si="37"/>
        <v>0</v>
      </c>
      <c r="K377" s="145">
        <f t="shared" si="38"/>
        <v>8.3000000000000007</v>
      </c>
      <c r="L377" s="145">
        <f t="shared" si="39"/>
        <v>318.27999999999997</v>
      </c>
      <c r="M377" s="146">
        <f t="shared" si="40"/>
        <v>2641.7240000000002</v>
      </c>
      <c r="N377" s="90"/>
    </row>
    <row r="378" spans="1:14" x14ac:dyDescent="0.25">
      <c r="A378" s="87" t="s">
        <v>116</v>
      </c>
      <c r="B378" s="87" t="s">
        <v>136</v>
      </c>
      <c r="C378" s="89" t="s">
        <v>137</v>
      </c>
      <c r="D378" s="88" t="s">
        <v>119</v>
      </c>
      <c r="E378" s="119">
        <v>16.600000000000001</v>
      </c>
      <c r="F378" s="120">
        <v>155.96</v>
      </c>
      <c r="G378" s="119">
        <f t="shared" si="36"/>
        <v>2589.6</v>
      </c>
      <c r="H378" s="133"/>
      <c r="I378" s="132">
        <v>155.96</v>
      </c>
      <c r="J378" s="140">
        <f t="shared" si="37"/>
        <v>0</v>
      </c>
      <c r="K378" s="145">
        <f t="shared" si="38"/>
        <v>16.600000000000001</v>
      </c>
      <c r="L378" s="145">
        <f t="shared" si="39"/>
        <v>155.96</v>
      </c>
      <c r="M378" s="146">
        <f t="shared" si="40"/>
        <v>2588.9360000000001</v>
      </c>
      <c r="N378" s="90"/>
    </row>
    <row r="379" spans="1:14" ht="30" x14ac:dyDescent="0.25">
      <c r="A379" s="87" t="s">
        <v>115</v>
      </c>
      <c r="B379" s="87" t="s">
        <v>133</v>
      </c>
      <c r="C379" s="89" t="s">
        <v>134</v>
      </c>
      <c r="D379" s="88" t="s">
        <v>80</v>
      </c>
      <c r="E379" s="119">
        <v>0.4</v>
      </c>
      <c r="F379" s="120">
        <v>318.27999999999997</v>
      </c>
      <c r="G379" s="119">
        <f t="shared" si="36"/>
        <v>127.3</v>
      </c>
      <c r="H379" s="133"/>
      <c r="I379" s="132">
        <v>318.27999999999997</v>
      </c>
      <c r="J379" s="140">
        <f t="shared" si="37"/>
        <v>0</v>
      </c>
      <c r="K379" s="145">
        <f t="shared" si="38"/>
        <v>0.4</v>
      </c>
      <c r="L379" s="145">
        <f t="shared" si="39"/>
        <v>318.27999999999997</v>
      </c>
      <c r="M379" s="146">
        <f t="shared" si="40"/>
        <v>127.312</v>
      </c>
      <c r="N379" s="90"/>
    </row>
    <row r="380" spans="1:14" x14ac:dyDescent="0.25">
      <c r="A380" s="87" t="s">
        <v>120</v>
      </c>
      <c r="B380" s="87" t="s">
        <v>140</v>
      </c>
      <c r="C380" s="89" t="s">
        <v>141</v>
      </c>
      <c r="D380" s="88" t="s">
        <v>119</v>
      </c>
      <c r="E380" s="119">
        <v>0.7</v>
      </c>
      <c r="F380" s="120">
        <v>520.72</v>
      </c>
      <c r="G380" s="119">
        <f t="shared" si="36"/>
        <v>364.5</v>
      </c>
      <c r="H380" s="133"/>
      <c r="I380" s="132">
        <v>520.72</v>
      </c>
      <c r="J380" s="140">
        <f t="shared" si="37"/>
        <v>0</v>
      </c>
      <c r="K380" s="145">
        <f t="shared" si="38"/>
        <v>0.7</v>
      </c>
      <c r="L380" s="145">
        <f t="shared" si="39"/>
        <v>520.72</v>
      </c>
      <c r="M380" s="146">
        <f t="shared" si="40"/>
        <v>364.50400000000002</v>
      </c>
      <c r="N380" s="90"/>
    </row>
    <row r="381" spans="1:14" ht="30" x14ac:dyDescent="0.25">
      <c r="A381" s="87" t="s">
        <v>243</v>
      </c>
      <c r="B381" s="87" t="s">
        <v>156</v>
      </c>
      <c r="C381" s="89" t="s">
        <v>157</v>
      </c>
      <c r="D381" s="88" t="s">
        <v>80</v>
      </c>
      <c r="E381" s="119">
        <v>54.5</v>
      </c>
      <c r="F381" s="120">
        <v>80.23</v>
      </c>
      <c r="G381" s="119">
        <f t="shared" si="36"/>
        <v>4370.8999999999996</v>
      </c>
      <c r="H381" s="133"/>
      <c r="I381" s="132">
        <v>80.23</v>
      </c>
      <c r="J381" s="140">
        <f t="shared" si="37"/>
        <v>0</v>
      </c>
      <c r="K381" s="145">
        <f t="shared" si="38"/>
        <v>54.5</v>
      </c>
      <c r="L381" s="145">
        <f t="shared" si="39"/>
        <v>80.23</v>
      </c>
      <c r="M381" s="146">
        <f t="shared" si="40"/>
        <v>4372.5349999999999</v>
      </c>
      <c r="N381" s="90"/>
    </row>
    <row r="382" spans="1:14" ht="30" x14ac:dyDescent="0.25">
      <c r="A382" s="87" t="s">
        <v>246</v>
      </c>
      <c r="B382" s="87" t="s">
        <v>159</v>
      </c>
      <c r="C382" s="89" t="s">
        <v>157</v>
      </c>
      <c r="D382" s="88" t="s">
        <v>80</v>
      </c>
      <c r="E382" s="119">
        <v>23.3</v>
      </c>
      <c r="F382" s="120">
        <v>124.95</v>
      </c>
      <c r="G382" s="119">
        <f t="shared" si="36"/>
        <v>2912.5</v>
      </c>
      <c r="H382" s="133"/>
      <c r="I382" s="132">
        <v>124.95</v>
      </c>
      <c r="J382" s="140">
        <f t="shared" si="37"/>
        <v>0</v>
      </c>
      <c r="K382" s="145">
        <f t="shared" si="38"/>
        <v>23.3</v>
      </c>
      <c r="L382" s="145">
        <f t="shared" si="39"/>
        <v>124.95</v>
      </c>
      <c r="M382" s="146">
        <f t="shared" si="40"/>
        <v>2911.335</v>
      </c>
      <c r="N382" s="90"/>
    </row>
    <row r="383" spans="1:14" ht="30" x14ac:dyDescent="0.25">
      <c r="A383" s="87" t="s">
        <v>249</v>
      </c>
      <c r="B383" s="87" t="s">
        <v>161</v>
      </c>
      <c r="C383" s="89" t="s">
        <v>157</v>
      </c>
      <c r="D383" s="88" t="s">
        <v>80</v>
      </c>
      <c r="E383" s="119">
        <v>31.2</v>
      </c>
      <c r="F383" s="120">
        <v>247.39</v>
      </c>
      <c r="G383" s="119">
        <f t="shared" si="36"/>
        <v>7718.9</v>
      </c>
      <c r="H383" s="133"/>
      <c r="I383" s="132">
        <v>247.39</v>
      </c>
      <c r="J383" s="140">
        <f t="shared" si="37"/>
        <v>0</v>
      </c>
      <c r="K383" s="145">
        <f t="shared" si="38"/>
        <v>31.2</v>
      </c>
      <c r="L383" s="145">
        <f t="shared" si="39"/>
        <v>247.39</v>
      </c>
      <c r="M383" s="146">
        <f t="shared" si="40"/>
        <v>7718.5679999999993</v>
      </c>
      <c r="N383" s="90"/>
    </row>
    <row r="384" spans="1:14" x14ac:dyDescent="0.25">
      <c r="A384" s="87" t="s">
        <v>252</v>
      </c>
      <c r="B384" s="87" t="s">
        <v>163</v>
      </c>
      <c r="C384" s="89" t="s">
        <v>164</v>
      </c>
      <c r="D384" s="88" t="s">
        <v>80</v>
      </c>
      <c r="E384" s="119">
        <v>13.9</v>
      </c>
      <c r="F384" s="120">
        <v>159.13999999999999</v>
      </c>
      <c r="G384" s="119">
        <f t="shared" si="36"/>
        <v>2211.5</v>
      </c>
      <c r="H384" s="133"/>
      <c r="I384" s="132">
        <v>159.13999999999999</v>
      </c>
      <c r="J384" s="140">
        <f t="shared" si="37"/>
        <v>0</v>
      </c>
      <c r="K384" s="145">
        <f t="shared" si="38"/>
        <v>13.9</v>
      </c>
      <c r="L384" s="145">
        <f t="shared" si="39"/>
        <v>159.13999999999999</v>
      </c>
      <c r="M384" s="146">
        <f t="shared" si="40"/>
        <v>2212.0459999999998</v>
      </c>
      <c r="N384" s="90"/>
    </row>
    <row r="385" spans="1:14" x14ac:dyDescent="0.25">
      <c r="A385" s="121"/>
      <c r="B385" s="122" t="s">
        <v>35</v>
      </c>
      <c r="C385" s="123" t="s">
        <v>165</v>
      </c>
      <c r="D385" s="121"/>
      <c r="E385" s="121"/>
      <c r="F385" s="129"/>
      <c r="G385" s="130"/>
      <c r="H385" s="137"/>
      <c r="I385" s="136"/>
      <c r="J385" s="141"/>
      <c r="K385" s="149"/>
      <c r="L385" s="149"/>
      <c r="M385" s="150"/>
      <c r="N385" s="90"/>
    </row>
    <row r="386" spans="1:14" x14ac:dyDescent="0.25">
      <c r="A386" s="87" t="s">
        <v>123</v>
      </c>
      <c r="B386" s="87" t="s">
        <v>167</v>
      </c>
      <c r="C386" s="89" t="s">
        <v>168</v>
      </c>
      <c r="D386" s="88" t="s">
        <v>63</v>
      </c>
      <c r="E386" s="119">
        <v>15.6</v>
      </c>
      <c r="F386" s="120">
        <v>32.880000000000003</v>
      </c>
      <c r="G386" s="119">
        <f>ROUND(ROUND(F386,1)*ROUND(E386,1),1)</f>
        <v>513.20000000000005</v>
      </c>
      <c r="H386" s="133"/>
      <c r="I386" s="132">
        <v>32.880000000000003</v>
      </c>
      <c r="J386" s="140">
        <f t="shared" si="37"/>
        <v>0</v>
      </c>
      <c r="K386" s="145">
        <f t="shared" si="38"/>
        <v>15.6</v>
      </c>
      <c r="L386" s="145">
        <f t="shared" si="39"/>
        <v>32.880000000000003</v>
      </c>
      <c r="M386" s="146">
        <f t="shared" si="40"/>
        <v>512.928</v>
      </c>
      <c r="N386" s="90"/>
    </row>
    <row r="387" spans="1:14" ht="30" x14ac:dyDescent="0.25">
      <c r="A387" s="87" t="s">
        <v>124</v>
      </c>
      <c r="B387" s="87" t="s">
        <v>170</v>
      </c>
      <c r="C387" s="89" t="s">
        <v>171</v>
      </c>
      <c r="D387" s="88" t="s">
        <v>63</v>
      </c>
      <c r="E387" s="119">
        <v>15.6</v>
      </c>
      <c r="F387" s="120">
        <v>6.58</v>
      </c>
      <c r="G387" s="119">
        <f>ROUND(ROUND(F387,1)*ROUND(E387,1),1)</f>
        <v>103</v>
      </c>
      <c r="H387" s="133"/>
      <c r="I387" s="132">
        <v>6.58</v>
      </c>
      <c r="J387" s="140">
        <f t="shared" si="37"/>
        <v>0</v>
      </c>
      <c r="K387" s="145">
        <f t="shared" si="38"/>
        <v>15.6</v>
      </c>
      <c r="L387" s="145">
        <f t="shared" si="39"/>
        <v>6.58</v>
      </c>
      <c r="M387" s="146">
        <f t="shared" si="40"/>
        <v>102.648</v>
      </c>
      <c r="N387" s="90"/>
    </row>
    <row r="388" spans="1:14" x14ac:dyDescent="0.25">
      <c r="A388" s="121"/>
      <c r="B388" s="122" t="s">
        <v>36</v>
      </c>
      <c r="C388" s="123" t="s">
        <v>172</v>
      </c>
      <c r="D388" s="121"/>
      <c r="E388" s="121"/>
      <c r="F388" s="129"/>
      <c r="G388" s="130"/>
      <c r="H388" s="137"/>
      <c r="I388" s="136"/>
      <c r="J388" s="141"/>
      <c r="K388" s="149"/>
      <c r="L388" s="149"/>
      <c r="M388" s="150"/>
      <c r="N388" s="90"/>
    </row>
    <row r="389" spans="1:14" ht="30" x14ac:dyDescent="0.25">
      <c r="A389" s="87" t="s">
        <v>127</v>
      </c>
      <c r="B389" s="87" t="s">
        <v>177</v>
      </c>
      <c r="C389" s="89" t="s">
        <v>178</v>
      </c>
      <c r="D389" s="88" t="s">
        <v>80</v>
      </c>
      <c r="E389" s="119">
        <v>2.5</v>
      </c>
      <c r="F389" s="120">
        <v>3143.4799999999996</v>
      </c>
      <c r="G389" s="119">
        <f>ROUND(ROUND(F389,1)*ROUND(E389,1),1)</f>
        <v>7858.8</v>
      </c>
      <c r="H389" s="133"/>
      <c r="I389" s="132">
        <v>3143.4799999999996</v>
      </c>
      <c r="J389" s="140">
        <f t="shared" si="37"/>
        <v>0</v>
      </c>
      <c r="K389" s="145">
        <f t="shared" si="38"/>
        <v>2.5</v>
      </c>
      <c r="L389" s="145">
        <f t="shared" si="39"/>
        <v>3143.4799999999996</v>
      </c>
      <c r="M389" s="146">
        <f t="shared" si="40"/>
        <v>7858.6999999999989</v>
      </c>
      <c r="N389" s="90"/>
    </row>
    <row r="390" spans="1:14" ht="30" x14ac:dyDescent="0.25">
      <c r="A390" s="87" t="s">
        <v>130</v>
      </c>
      <c r="B390" s="87" t="s">
        <v>180</v>
      </c>
      <c r="C390" s="89" t="s">
        <v>181</v>
      </c>
      <c r="D390" s="88" t="s">
        <v>80</v>
      </c>
      <c r="E390" s="119">
        <v>1.3</v>
      </c>
      <c r="F390" s="120">
        <v>3092.45</v>
      </c>
      <c r="G390" s="119">
        <f>ROUND(ROUND(F390,1)*ROUND(E390,1),1)</f>
        <v>4020.3</v>
      </c>
      <c r="H390" s="133"/>
      <c r="I390" s="132">
        <v>3092.45</v>
      </c>
      <c r="J390" s="140">
        <f t="shared" si="37"/>
        <v>0</v>
      </c>
      <c r="K390" s="145">
        <f t="shared" si="38"/>
        <v>1.3</v>
      </c>
      <c r="L390" s="145">
        <f t="shared" si="39"/>
        <v>3092.45</v>
      </c>
      <c r="M390" s="146">
        <f t="shared" si="40"/>
        <v>4020.1849999999999</v>
      </c>
      <c r="N390" s="90"/>
    </row>
    <row r="391" spans="1:14" x14ac:dyDescent="0.25">
      <c r="A391" s="121"/>
      <c r="B391" s="122" t="s">
        <v>37</v>
      </c>
      <c r="C391" s="123" t="s">
        <v>182</v>
      </c>
      <c r="D391" s="121"/>
      <c r="E391" s="121"/>
      <c r="F391" s="129"/>
      <c r="G391" s="130"/>
      <c r="H391" s="137"/>
      <c r="I391" s="136"/>
      <c r="J391" s="141"/>
      <c r="K391" s="149"/>
      <c r="L391" s="149"/>
      <c r="M391" s="150"/>
      <c r="N391" s="90"/>
    </row>
    <row r="392" spans="1:14" ht="30" x14ac:dyDescent="0.25">
      <c r="A392" s="87" t="s">
        <v>131</v>
      </c>
      <c r="B392" s="87" t="s">
        <v>184</v>
      </c>
      <c r="C392" s="89" t="s">
        <v>185</v>
      </c>
      <c r="D392" s="88" t="s">
        <v>44</v>
      </c>
      <c r="E392" s="119">
        <v>4.3</v>
      </c>
      <c r="F392" s="120">
        <v>82.86</v>
      </c>
      <c r="G392" s="119">
        <f t="shared" ref="G392:G398" si="41">ROUND(ROUND(F392,1)*ROUND(E392,1),1)</f>
        <v>356.5</v>
      </c>
      <c r="H392" s="133"/>
      <c r="I392" s="132">
        <v>82.86</v>
      </c>
      <c r="J392" s="140">
        <f t="shared" si="37"/>
        <v>0</v>
      </c>
      <c r="K392" s="145">
        <f t="shared" si="38"/>
        <v>4.3</v>
      </c>
      <c r="L392" s="145">
        <f t="shared" si="39"/>
        <v>82.86</v>
      </c>
      <c r="M392" s="146">
        <f t="shared" si="40"/>
        <v>356.298</v>
      </c>
      <c r="N392" s="90"/>
    </row>
    <row r="393" spans="1:14" x14ac:dyDescent="0.25">
      <c r="A393" s="87" t="s">
        <v>132</v>
      </c>
      <c r="B393" s="87" t="s">
        <v>190</v>
      </c>
      <c r="C393" s="89" t="s">
        <v>191</v>
      </c>
      <c r="D393" s="88" t="s">
        <v>44</v>
      </c>
      <c r="E393" s="119">
        <v>17.100000000000001</v>
      </c>
      <c r="F393" s="120">
        <v>302.54000000000002</v>
      </c>
      <c r="G393" s="119">
        <f t="shared" si="41"/>
        <v>5172.8</v>
      </c>
      <c r="H393" s="133"/>
      <c r="I393" s="132">
        <v>302.54000000000002</v>
      </c>
      <c r="J393" s="140">
        <f t="shared" si="37"/>
        <v>0</v>
      </c>
      <c r="K393" s="145">
        <f t="shared" si="38"/>
        <v>17.100000000000001</v>
      </c>
      <c r="L393" s="145">
        <f t="shared" si="39"/>
        <v>302.54000000000002</v>
      </c>
      <c r="M393" s="146">
        <f t="shared" si="40"/>
        <v>5173.4340000000011</v>
      </c>
      <c r="N393" s="90"/>
    </row>
    <row r="394" spans="1:14" ht="30" x14ac:dyDescent="0.25">
      <c r="A394" s="87" t="s">
        <v>138</v>
      </c>
      <c r="B394" s="87" t="s">
        <v>193</v>
      </c>
      <c r="C394" s="89" t="s">
        <v>194</v>
      </c>
      <c r="D394" s="88" t="s">
        <v>44</v>
      </c>
      <c r="E394" s="119">
        <v>28.1</v>
      </c>
      <c r="F394" s="120">
        <v>23.2</v>
      </c>
      <c r="G394" s="119">
        <f t="shared" si="41"/>
        <v>651.9</v>
      </c>
      <c r="H394" s="133">
        <v>-19.8</v>
      </c>
      <c r="I394" s="132">
        <v>23.2</v>
      </c>
      <c r="J394" s="140">
        <f t="shared" si="37"/>
        <v>-459.36</v>
      </c>
      <c r="K394" s="145">
        <f t="shared" si="38"/>
        <v>8.3000000000000007</v>
      </c>
      <c r="L394" s="145">
        <f t="shared" si="39"/>
        <v>23.2</v>
      </c>
      <c r="M394" s="146">
        <f t="shared" si="40"/>
        <v>192.56</v>
      </c>
      <c r="N394" s="90"/>
    </row>
    <row r="395" spans="1:14" ht="45" x14ac:dyDescent="0.25">
      <c r="A395" s="87" t="s">
        <v>135</v>
      </c>
      <c r="B395" s="87" t="s">
        <v>196</v>
      </c>
      <c r="C395" s="89" t="s">
        <v>197</v>
      </c>
      <c r="D395" s="88" t="s">
        <v>44</v>
      </c>
      <c r="E395" s="119">
        <v>19.8</v>
      </c>
      <c r="F395" s="120">
        <v>338.17</v>
      </c>
      <c r="G395" s="119">
        <f t="shared" si="41"/>
        <v>6696.4</v>
      </c>
      <c r="H395" s="133">
        <v>-19.8</v>
      </c>
      <c r="I395" s="132">
        <v>338.17</v>
      </c>
      <c r="J395" s="140">
        <f t="shared" si="37"/>
        <v>-6695.7660000000005</v>
      </c>
      <c r="K395" s="145">
        <f t="shared" si="38"/>
        <v>0</v>
      </c>
      <c r="L395" s="145">
        <f t="shared" si="39"/>
        <v>338.17</v>
      </c>
      <c r="M395" s="146">
        <f t="shared" si="40"/>
        <v>0</v>
      </c>
      <c r="N395" s="90"/>
    </row>
    <row r="396" spans="1:14" ht="45" x14ac:dyDescent="0.25">
      <c r="A396" s="87" t="s">
        <v>139</v>
      </c>
      <c r="B396" s="87" t="s">
        <v>199</v>
      </c>
      <c r="C396" s="89" t="s">
        <v>200</v>
      </c>
      <c r="D396" s="88" t="s">
        <v>44</v>
      </c>
      <c r="E396" s="119">
        <v>8.3000000000000007</v>
      </c>
      <c r="F396" s="120">
        <v>396.71</v>
      </c>
      <c r="G396" s="119">
        <f t="shared" si="41"/>
        <v>3292.6</v>
      </c>
      <c r="H396" s="133"/>
      <c r="I396" s="132">
        <v>396.71</v>
      </c>
      <c r="J396" s="140">
        <f t="shared" si="37"/>
        <v>0</v>
      </c>
      <c r="K396" s="145">
        <f t="shared" si="38"/>
        <v>8.3000000000000007</v>
      </c>
      <c r="L396" s="145">
        <f t="shared" si="39"/>
        <v>396.71</v>
      </c>
      <c r="M396" s="146">
        <f t="shared" si="40"/>
        <v>3292.6930000000002</v>
      </c>
      <c r="N396" s="90"/>
    </row>
    <row r="397" spans="1:14" ht="30" x14ac:dyDescent="0.25">
      <c r="A397" s="87" t="s">
        <v>142</v>
      </c>
      <c r="B397" s="87" t="s">
        <v>202</v>
      </c>
      <c r="C397" s="89" t="s">
        <v>203</v>
      </c>
      <c r="D397" s="88" t="s">
        <v>44</v>
      </c>
      <c r="E397" s="119">
        <v>8.6999999999999993</v>
      </c>
      <c r="F397" s="120">
        <v>443.02</v>
      </c>
      <c r="G397" s="119">
        <f t="shared" si="41"/>
        <v>3854.1</v>
      </c>
      <c r="H397" s="133"/>
      <c r="I397" s="132">
        <v>443.02</v>
      </c>
      <c r="J397" s="140">
        <f t="shared" si="37"/>
        <v>0</v>
      </c>
      <c r="K397" s="145">
        <f t="shared" si="38"/>
        <v>8.6999999999999993</v>
      </c>
      <c r="L397" s="145">
        <f t="shared" si="39"/>
        <v>443.02</v>
      </c>
      <c r="M397" s="146">
        <f t="shared" si="40"/>
        <v>3854.2739999999994</v>
      </c>
      <c r="N397" s="90"/>
    </row>
    <row r="398" spans="1:14" ht="30" x14ac:dyDescent="0.25">
      <c r="A398" s="87" t="s">
        <v>145</v>
      </c>
      <c r="B398" s="87" t="s">
        <v>205</v>
      </c>
      <c r="C398" s="89" t="s">
        <v>206</v>
      </c>
      <c r="D398" s="88" t="s">
        <v>44</v>
      </c>
      <c r="E398" s="119">
        <v>12.8</v>
      </c>
      <c r="F398" s="120">
        <v>545.42999999999995</v>
      </c>
      <c r="G398" s="119">
        <f t="shared" si="41"/>
        <v>6981.1</v>
      </c>
      <c r="H398" s="133">
        <v>-12.8</v>
      </c>
      <c r="I398" s="132">
        <v>545.42999999999995</v>
      </c>
      <c r="J398" s="140">
        <f t="shared" si="37"/>
        <v>-6981.5039999999999</v>
      </c>
      <c r="K398" s="145">
        <f t="shared" si="38"/>
        <v>0</v>
      </c>
      <c r="L398" s="145">
        <f t="shared" si="39"/>
        <v>545.42999999999995</v>
      </c>
      <c r="M398" s="146">
        <f t="shared" si="40"/>
        <v>0</v>
      </c>
      <c r="N398" s="90"/>
    </row>
    <row r="399" spans="1:14" x14ac:dyDescent="0.25">
      <c r="A399" s="121"/>
      <c r="B399" s="122" t="s">
        <v>55</v>
      </c>
      <c r="C399" s="123" t="s">
        <v>219</v>
      </c>
      <c r="D399" s="121"/>
      <c r="E399" s="121"/>
      <c r="F399" s="129"/>
      <c r="G399" s="130"/>
      <c r="H399" s="137"/>
      <c r="I399" s="136"/>
      <c r="J399" s="141"/>
      <c r="K399" s="149"/>
      <c r="L399" s="149"/>
      <c r="M399" s="150"/>
      <c r="N399" s="90"/>
    </row>
    <row r="400" spans="1:14" ht="30" x14ac:dyDescent="0.25">
      <c r="A400" s="87" t="s">
        <v>148</v>
      </c>
      <c r="B400" s="87" t="s">
        <v>221</v>
      </c>
      <c r="C400" s="89" t="s">
        <v>222</v>
      </c>
      <c r="D400" s="88" t="s">
        <v>63</v>
      </c>
      <c r="E400" s="119">
        <v>13.2</v>
      </c>
      <c r="F400" s="120">
        <v>26.3</v>
      </c>
      <c r="G400" s="119">
        <f>ROUND(ROUND(F400,1)*ROUND(E400,1),1)</f>
        <v>347.2</v>
      </c>
      <c r="H400" s="133"/>
      <c r="I400" s="132">
        <v>26.3</v>
      </c>
      <c r="J400" s="140">
        <f t="shared" si="37"/>
        <v>0</v>
      </c>
      <c r="K400" s="145">
        <f t="shared" si="38"/>
        <v>13.2</v>
      </c>
      <c r="L400" s="145">
        <f t="shared" si="39"/>
        <v>26.3</v>
      </c>
      <c r="M400" s="146">
        <f t="shared" si="40"/>
        <v>347.15999999999997</v>
      </c>
      <c r="N400" s="90"/>
    </row>
    <row r="401" spans="1:14" x14ac:dyDescent="0.25">
      <c r="A401" s="121"/>
      <c r="B401" s="122" t="s">
        <v>58</v>
      </c>
      <c r="C401" s="123" t="s">
        <v>223</v>
      </c>
      <c r="D401" s="121"/>
      <c r="E401" s="121"/>
      <c r="F401" s="129"/>
      <c r="G401" s="130"/>
      <c r="H401" s="137"/>
      <c r="I401" s="136"/>
      <c r="J401" s="141"/>
      <c r="K401" s="149"/>
      <c r="L401" s="149"/>
      <c r="M401" s="150"/>
      <c r="N401" s="90"/>
    </row>
    <row r="402" spans="1:14" ht="45" x14ac:dyDescent="0.25">
      <c r="A402" s="87" t="s">
        <v>152</v>
      </c>
      <c r="B402" s="87" t="s">
        <v>225</v>
      </c>
      <c r="C402" s="89" t="s">
        <v>226</v>
      </c>
      <c r="D402" s="88" t="s">
        <v>63</v>
      </c>
      <c r="E402" s="119">
        <v>11.9</v>
      </c>
      <c r="F402" s="120">
        <v>552.39</v>
      </c>
      <c r="G402" s="119">
        <f t="shared" ref="G402:G419" si="42">ROUND(ROUND(F402,1)*ROUND(E402,1),1)</f>
        <v>6573.6</v>
      </c>
      <c r="H402" s="133"/>
      <c r="I402" s="132">
        <v>552.39</v>
      </c>
      <c r="J402" s="140">
        <f t="shared" si="37"/>
        <v>0</v>
      </c>
      <c r="K402" s="145">
        <f t="shared" si="38"/>
        <v>11.9</v>
      </c>
      <c r="L402" s="145">
        <f t="shared" si="39"/>
        <v>552.39</v>
      </c>
      <c r="M402" s="146">
        <f t="shared" si="40"/>
        <v>6573.4409999999998</v>
      </c>
      <c r="N402" s="90"/>
    </row>
    <row r="403" spans="1:14" ht="45" x14ac:dyDescent="0.25">
      <c r="A403" s="87" t="s">
        <v>166</v>
      </c>
      <c r="B403" s="87" t="s">
        <v>228</v>
      </c>
      <c r="C403" s="89" t="s">
        <v>229</v>
      </c>
      <c r="D403" s="88" t="s">
        <v>63</v>
      </c>
      <c r="E403" s="119">
        <v>11.9</v>
      </c>
      <c r="F403" s="120">
        <v>1060.07</v>
      </c>
      <c r="G403" s="119">
        <f t="shared" si="42"/>
        <v>12615.2</v>
      </c>
      <c r="H403" s="133"/>
      <c r="I403" s="132">
        <v>1060.07</v>
      </c>
      <c r="J403" s="140">
        <f t="shared" si="37"/>
        <v>0</v>
      </c>
      <c r="K403" s="145">
        <f t="shared" si="38"/>
        <v>11.9</v>
      </c>
      <c r="L403" s="145">
        <f t="shared" si="39"/>
        <v>1060.07</v>
      </c>
      <c r="M403" s="146">
        <f t="shared" si="40"/>
        <v>12614.832999999999</v>
      </c>
      <c r="N403" s="90"/>
    </row>
    <row r="404" spans="1:14" ht="45" x14ac:dyDescent="0.25">
      <c r="A404" s="87" t="s">
        <v>169</v>
      </c>
      <c r="B404" s="87" t="s">
        <v>238</v>
      </c>
      <c r="C404" s="89" t="s">
        <v>239</v>
      </c>
      <c r="D404" s="88" t="s">
        <v>233</v>
      </c>
      <c r="E404" s="119">
        <v>4</v>
      </c>
      <c r="F404" s="120">
        <v>219.64</v>
      </c>
      <c r="G404" s="119">
        <f t="shared" si="42"/>
        <v>878.4</v>
      </c>
      <c r="H404" s="133"/>
      <c r="I404" s="132">
        <v>219.64</v>
      </c>
      <c r="J404" s="140">
        <f t="shared" si="37"/>
        <v>0</v>
      </c>
      <c r="K404" s="145">
        <f t="shared" si="38"/>
        <v>4</v>
      </c>
      <c r="L404" s="145">
        <f t="shared" si="39"/>
        <v>219.64</v>
      </c>
      <c r="M404" s="146">
        <f t="shared" si="40"/>
        <v>878.56</v>
      </c>
      <c r="N404" s="90"/>
    </row>
    <row r="405" spans="1:14" ht="30" x14ac:dyDescent="0.25">
      <c r="A405" s="87" t="s">
        <v>173</v>
      </c>
      <c r="B405" s="87" t="s">
        <v>241</v>
      </c>
      <c r="C405" s="89" t="s">
        <v>242</v>
      </c>
      <c r="D405" s="88" t="s">
        <v>233</v>
      </c>
      <c r="E405" s="119">
        <v>2</v>
      </c>
      <c r="F405" s="120">
        <v>1129.77</v>
      </c>
      <c r="G405" s="119">
        <f t="shared" si="42"/>
        <v>2259.6</v>
      </c>
      <c r="H405" s="133"/>
      <c r="I405" s="132">
        <v>1129.77</v>
      </c>
      <c r="J405" s="140">
        <f t="shared" si="37"/>
        <v>0</v>
      </c>
      <c r="K405" s="145">
        <f t="shared" si="38"/>
        <v>2</v>
      </c>
      <c r="L405" s="145">
        <f t="shared" si="39"/>
        <v>1129.77</v>
      </c>
      <c r="M405" s="146">
        <f t="shared" si="40"/>
        <v>2259.54</v>
      </c>
      <c r="N405" s="90"/>
    </row>
    <row r="406" spans="1:14" ht="45" x14ac:dyDescent="0.25">
      <c r="A406" s="87" t="s">
        <v>176</v>
      </c>
      <c r="B406" s="87" t="s">
        <v>244</v>
      </c>
      <c r="C406" s="89" t="s">
        <v>245</v>
      </c>
      <c r="D406" s="88" t="s">
        <v>233</v>
      </c>
      <c r="E406" s="119">
        <v>2</v>
      </c>
      <c r="F406" s="120">
        <v>1129.77</v>
      </c>
      <c r="G406" s="119">
        <f t="shared" si="42"/>
        <v>2259.6</v>
      </c>
      <c r="H406" s="133"/>
      <c r="I406" s="132">
        <v>1129.77</v>
      </c>
      <c r="J406" s="140">
        <f t="shared" si="37"/>
        <v>0</v>
      </c>
      <c r="K406" s="145">
        <f t="shared" si="38"/>
        <v>2</v>
      </c>
      <c r="L406" s="145">
        <f t="shared" si="39"/>
        <v>1129.77</v>
      </c>
      <c r="M406" s="146">
        <f t="shared" si="40"/>
        <v>2259.54</v>
      </c>
      <c r="N406" s="90"/>
    </row>
    <row r="407" spans="1:14" ht="30" x14ac:dyDescent="0.25">
      <c r="A407" s="87" t="s">
        <v>179</v>
      </c>
      <c r="B407" s="87" t="s">
        <v>247</v>
      </c>
      <c r="C407" s="89" t="s">
        <v>248</v>
      </c>
      <c r="D407" s="88" t="s">
        <v>63</v>
      </c>
      <c r="E407" s="119">
        <v>7.8</v>
      </c>
      <c r="F407" s="120">
        <v>36.83</v>
      </c>
      <c r="G407" s="119">
        <f t="shared" si="42"/>
        <v>287</v>
      </c>
      <c r="H407" s="133"/>
      <c r="I407" s="132">
        <v>36.83</v>
      </c>
      <c r="J407" s="140">
        <f t="shared" si="37"/>
        <v>0</v>
      </c>
      <c r="K407" s="145">
        <f t="shared" si="38"/>
        <v>7.8</v>
      </c>
      <c r="L407" s="145">
        <f t="shared" si="39"/>
        <v>36.83</v>
      </c>
      <c r="M407" s="146">
        <f t="shared" si="40"/>
        <v>287.274</v>
      </c>
      <c r="N407" s="90"/>
    </row>
    <row r="408" spans="1:14" x14ac:dyDescent="0.25">
      <c r="A408" s="87" t="s">
        <v>183</v>
      </c>
      <c r="B408" s="87" t="s">
        <v>250</v>
      </c>
      <c r="C408" s="89" t="s">
        <v>251</v>
      </c>
      <c r="D408" s="88" t="s">
        <v>63</v>
      </c>
      <c r="E408" s="119">
        <v>7.8</v>
      </c>
      <c r="F408" s="120">
        <v>27.62</v>
      </c>
      <c r="G408" s="119">
        <f t="shared" si="42"/>
        <v>215.3</v>
      </c>
      <c r="H408" s="133"/>
      <c r="I408" s="132">
        <v>27.62</v>
      </c>
      <c r="J408" s="140">
        <f t="shared" si="37"/>
        <v>0</v>
      </c>
      <c r="K408" s="145">
        <f t="shared" si="38"/>
        <v>7.8</v>
      </c>
      <c r="L408" s="145">
        <f t="shared" si="39"/>
        <v>27.62</v>
      </c>
      <c r="M408" s="146">
        <f t="shared" si="40"/>
        <v>215.43600000000001</v>
      </c>
      <c r="N408" s="90"/>
    </row>
    <row r="409" spans="1:14" ht="45" x14ac:dyDescent="0.25">
      <c r="A409" s="87" t="s">
        <v>186</v>
      </c>
      <c r="B409" s="87" t="s">
        <v>253</v>
      </c>
      <c r="C409" s="89" t="s">
        <v>254</v>
      </c>
      <c r="D409" s="88" t="s">
        <v>233</v>
      </c>
      <c r="E409" s="119">
        <v>2</v>
      </c>
      <c r="F409" s="120">
        <v>7599.34</v>
      </c>
      <c r="G409" s="119">
        <f t="shared" si="42"/>
        <v>15198.6</v>
      </c>
      <c r="H409" s="133"/>
      <c r="I409" s="132">
        <v>7599.34</v>
      </c>
      <c r="J409" s="140">
        <f t="shared" si="37"/>
        <v>0</v>
      </c>
      <c r="K409" s="145">
        <f t="shared" si="38"/>
        <v>2</v>
      </c>
      <c r="L409" s="145">
        <f t="shared" si="39"/>
        <v>7599.34</v>
      </c>
      <c r="M409" s="146">
        <f t="shared" si="40"/>
        <v>15198.68</v>
      </c>
      <c r="N409" s="90"/>
    </row>
    <row r="410" spans="1:14" ht="30" x14ac:dyDescent="0.25">
      <c r="A410" s="87" t="s">
        <v>189</v>
      </c>
      <c r="B410" s="87" t="s">
        <v>259</v>
      </c>
      <c r="C410" s="89" t="s">
        <v>260</v>
      </c>
      <c r="D410" s="88" t="s">
        <v>233</v>
      </c>
      <c r="E410" s="119">
        <v>2</v>
      </c>
      <c r="F410" s="120">
        <v>14566.86</v>
      </c>
      <c r="G410" s="119">
        <f t="shared" si="42"/>
        <v>29133.8</v>
      </c>
      <c r="H410" s="133"/>
      <c r="I410" s="132">
        <v>14566.86</v>
      </c>
      <c r="J410" s="140">
        <f t="shared" si="37"/>
        <v>0</v>
      </c>
      <c r="K410" s="145">
        <f t="shared" si="38"/>
        <v>2</v>
      </c>
      <c r="L410" s="145">
        <f t="shared" si="39"/>
        <v>14566.86</v>
      </c>
      <c r="M410" s="146">
        <f t="shared" si="40"/>
        <v>29133.72</v>
      </c>
      <c r="N410" s="90"/>
    </row>
    <row r="411" spans="1:14" ht="30" x14ac:dyDescent="0.25">
      <c r="A411" s="87" t="s">
        <v>192</v>
      </c>
      <c r="B411" s="87" t="s">
        <v>262</v>
      </c>
      <c r="C411" s="89" t="s">
        <v>263</v>
      </c>
      <c r="D411" s="88" t="s">
        <v>233</v>
      </c>
      <c r="E411" s="119">
        <v>2</v>
      </c>
      <c r="F411" s="120">
        <v>775.98</v>
      </c>
      <c r="G411" s="119">
        <f t="shared" si="42"/>
        <v>1552</v>
      </c>
      <c r="H411" s="133"/>
      <c r="I411" s="132">
        <v>775.98</v>
      </c>
      <c r="J411" s="140">
        <f t="shared" si="37"/>
        <v>0</v>
      </c>
      <c r="K411" s="145">
        <f t="shared" si="38"/>
        <v>2</v>
      </c>
      <c r="L411" s="145">
        <f t="shared" si="39"/>
        <v>775.98</v>
      </c>
      <c r="M411" s="146">
        <f t="shared" si="40"/>
        <v>1551.96</v>
      </c>
      <c r="N411" s="90"/>
    </row>
    <row r="412" spans="1:14" ht="30" x14ac:dyDescent="0.25">
      <c r="A412" s="87" t="s">
        <v>195</v>
      </c>
      <c r="B412" s="87" t="s">
        <v>265</v>
      </c>
      <c r="C412" s="89" t="s">
        <v>266</v>
      </c>
      <c r="D412" s="88" t="s">
        <v>233</v>
      </c>
      <c r="E412" s="119">
        <v>2</v>
      </c>
      <c r="F412" s="120">
        <v>1202.1099999999999</v>
      </c>
      <c r="G412" s="119">
        <f t="shared" si="42"/>
        <v>2404.1999999999998</v>
      </c>
      <c r="H412" s="133"/>
      <c r="I412" s="132">
        <v>1202.1099999999999</v>
      </c>
      <c r="J412" s="140">
        <f t="shared" si="37"/>
        <v>0</v>
      </c>
      <c r="K412" s="145">
        <f t="shared" si="38"/>
        <v>2</v>
      </c>
      <c r="L412" s="145">
        <f t="shared" si="39"/>
        <v>1202.1099999999999</v>
      </c>
      <c r="M412" s="146">
        <f t="shared" si="40"/>
        <v>2404.2199999999998</v>
      </c>
      <c r="N412" s="90"/>
    </row>
    <row r="413" spans="1:14" ht="30" x14ac:dyDescent="0.25">
      <c r="A413" s="87" t="s">
        <v>198</v>
      </c>
      <c r="B413" s="87" t="s">
        <v>286</v>
      </c>
      <c r="C413" s="89" t="s">
        <v>287</v>
      </c>
      <c r="D413" s="88" t="s">
        <v>233</v>
      </c>
      <c r="E413" s="119">
        <v>2</v>
      </c>
      <c r="F413" s="120">
        <v>1530.92</v>
      </c>
      <c r="G413" s="119">
        <f t="shared" si="42"/>
        <v>3061.8</v>
      </c>
      <c r="H413" s="133"/>
      <c r="I413" s="132">
        <v>1530.92</v>
      </c>
      <c r="J413" s="140">
        <f t="shared" si="37"/>
        <v>0</v>
      </c>
      <c r="K413" s="145">
        <f t="shared" si="38"/>
        <v>2</v>
      </c>
      <c r="L413" s="145">
        <f t="shared" si="39"/>
        <v>1530.92</v>
      </c>
      <c r="M413" s="146">
        <f t="shared" si="40"/>
        <v>3061.84</v>
      </c>
      <c r="N413" s="90"/>
    </row>
    <row r="414" spans="1:14" ht="30" x14ac:dyDescent="0.25">
      <c r="A414" s="87" t="s">
        <v>201</v>
      </c>
      <c r="B414" s="87" t="s">
        <v>289</v>
      </c>
      <c r="C414" s="89" t="s">
        <v>290</v>
      </c>
      <c r="D414" s="88" t="s">
        <v>233</v>
      </c>
      <c r="E414" s="119">
        <v>6</v>
      </c>
      <c r="F414" s="120">
        <v>211.75</v>
      </c>
      <c r="G414" s="119">
        <f t="shared" si="42"/>
        <v>1270.8</v>
      </c>
      <c r="H414" s="133"/>
      <c r="I414" s="132">
        <v>211.75</v>
      </c>
      <c r="J414" s="140">
        <f t="shared" si="37"/>
        <v>0</v>
      </c>
      <c r="K414" s="145">
        <f t="shared" si="38"/>
        <v>6</v>
      </c>
      <c r="L414" s="145">
        <f t="shared" si="39"/>
        <v>211.75</v>
      </c>
      <c r="M414" s="146">
        <f t="shared" si="40"/>
        <v>1270.5</v>
      </c>
      <c r="N414" s="90"/>
    </row>
    <row r="415" spans="1:14" x14ac:dyDescent="0.25">
      <c r="A415" s="87" t="s">
        <v>204</v>
      </c>
      <c r="B415" s="87" t="s">
        <v>306</v>
      </c>
      <c r="C415" s="89" t="s">
        <v>307</v>
      </c>
      <c r="D415" s="88" t="s">
        <v>233</v>
      </c>
      <c r="E415" s="119">
        <v>2</v>
      </c>
      <c r="F415" s="120">
        <v>485.32</v>
      </c>
      <c r="G415" s="119">
        <f t="shared" si="42"/>
        <v>970.6</v>
      </c>
      <c r="H415" s="133"/>
      <c r="I415" s="132">
        <v>485.32</v>
      </c>
      <c r="J415" s="140">
        <f t="shared" si="37"/>
        <v>0</v>
      </c>
      <c r="K415" s="145">
        <f t="shared" si="38"/>
        <v>2</v>
      </c>
      <c r="L415" s="145">
        <f t="shared" si="39"/>
        <v>485.32</v>
      </c>
      <c r="M415" s="146">
        <f t="shared" si="40"/>
        <v>970.64</v>
      </c>
      <c r="N415" s="90"/>
    </row>
    <row r="416" spans="1:14" ht="30" x14ac:dyDescent="0.25">
      <c r="A416" s="87" t="s">
        <v>207</v>
      </c>
      <c r="B416" s="87" t="s">
        <v>315</v>
      </c>
      <c r="C416" s="89" t="s">
        <v>316</v>
      </c>
      <c r="D416" s="88" t="s">
        <v>233</v>
      </c>
      <c r="E416" s="119">
        <v>2</v>
      </c>
      <c r="F416" s="120">
        <v>485.32</v>
      </c>
      <c r="G416" s="119">
        <f t="shared" si="42"/>
        <v>970.6</v>
      </c>
      <c r="H416" s="133"/>
      <c r="I416" s="132">
        <v>485.32</v>
      </c>
      <c r="J416" s="140">
        <f t="shared" si="37"/>
        <v>0</v>
      </c>
      <c r="K416" s="145">
        <f t="shared" si="38"/>
        <v>2</v>
      </c>
      <c r="L416" s="145">
        <f t="shared" si="39"/>
        <v>485.32</v>
      </c>
      <c r="M416" s="146">
        <f t="shared" si="40"/>
        <v>970.64</v>
      </c>
      <c r="N416" s="90"/>
    </row>
    <row r="417" spans="1:14" ht="30" x14ac:dyDescent="0.25">
      <c r="A417" s="87" t="s">
        <v>210</v>
      </c>
      <c r="B417" s="87" t="s">
        <v>318</v>
      </c>
      <c r="C417" s="89" t="s">
        <v>319</v>
      </c>
      <c r="D417" s="88" t="s">
        <v>233</v>
      </c>
      <c r="E417" s="119">
        <v>1</v>
      </c>
      <c r="F417" s="120">
        <v>6510.34</v>
      </c>
      <c r="G417" s="119">
        <f t="shared" si="42"/>
        <v>6510.3</v>
      </c>
      <c r="H417" s="133"/>
      <c r="I417" s="132">
        <v>6510.34</v>
      </c>
      <c r="J417" s="140">
        <f t="shared" ref="J417:J429" si="43">H417*I417</f>
        <v>0</v>
      </c>
      <c r="K417" s="145">
        <f t="shared" ref="K417:K429" si="44">E417+H417</f>
        <v>1</v>
      </c>
      <c r="L417" s="145">
        <f t="shared" ref="L417:L429" si="45">F417</f>
        <v>6510.34</v>
      </c>
      <c r="M417" s="146">
        <f t="shared" ref="M417:M429" si="46">K417*L417</f>
        <v>6510.34</v>
      </c>
      <c r="N417" s="90"/>
    </row>
    <row r="418" spans="1:14" ht="30" x14ac:dyDescent="0.25">
      <c r="A418" s="87" t="s">
        <v>213</v>
      </c>
      <c r="B418" s="87" t="s">
        <v>321</v>
      </c>
      <c r="C418" s="89" t="s">
        <v>322</v>
      </c>
      <c r="D418" s="88" t="s">
        <v>233</v>
      </c>
      <c r="E418" s="119">
        <v>1</v>
      </c>
      <c r="F418" s="120">
        <v>6510.34</v>
      </c>
      <c r="G418" s="119">
        <f t="shared" si="42"/>
        <v>6510.3</v>
      </c>
      <c r="H418" s="133"/>
      <c r="I418" s="132">
        <v>6510.34</v>
      </c>
      <c r="J418" s="140">
        <f t="shared" si="43"/>
        <v>0</v>
      </c>
      <c r="K418" s="145">
        <f t="shared" si="44"/>
        <v>1</v>
      </c>
      <c r="L418" s="145">
        <f t="shared" si="45"/>
        <v>6510.34</v>
      </c>
      <c r="M418" s="146">
        <f t="shared" si="46"/>
        <v>6510.34</v>
      </c>
      <c r="N418" s="90"/>
    </row>
    <row r="419" spans="1:14" ht="30" x14ac:dyDescent="0.25">
      <c r="A419" s="87" t="s">
        <v>216</v>
      </c>
      <c r="B419" s="87" t="s">
        <v>324</v>
      </c>
      <c r="C419" s="89" t="s">
        <v>325</v>
      </c>
      <c r="D419" s="88" t="s">
        <v>63</v>
      </c>
      <c r="E419" s="119">
        <v>13.2</v>
      </c>
      <c r="F419" s="120">
        <v>9.2100000000000009</v>
      </c>
      <c r="G419" s="119">
        <f t="shared" si="42"/>
        <v>121.4</v>
      </c>
      <c r="H419" s="133"/>
      <c r="I419" s="132">
        <v>9.2100000000000009</v>
      </c>
      <c r="J419" s="140">
        <f t="shared" si="43"/>
        <v>0</v>
      </c>
      <c r="K419" s="145">
        <f t="shared" si="44"/>
        <v>13.2</v>
      </c>
      <c r="L419" s="145">
        <f t="shared" si="45"/>
        <v>9.2100000000000009</v>
      </c>
      <c r="M419" s="146">
        <f t="shared" si="46"/>
        <v>121.572</v>
      </c>
      <c r="N419" s="90"/>
    </row>
    <row r="420" spans="1:14" x14ac:dyDescent="0.25">
      <c r="A420" s="121"/>
      <c r="B420" s="122" t="s">
        <v>39</v>
      </c>
      <c r="C420" s="123" t="s">
        <v>326</v>
      </c>
      <c r="D420" s="121"/>
      <c r="E420" s="121"/>
      <c r="F420" s="129"/>
      <c r="G420" s="130"/>
      <c r="H420" s="137"/>
      <c r="I420" s="136"/>
      <c r="J420" s="141"/>
      <c r="K420" s="149"/>
      <c r="L420" s="149"/>
      <c r="M420" s="150"/>
      <c r="N420" s="90"/>
    </row>
    <row r="421" spans="1:14" x14ac:dyDescent="0.25">
      <c r="A421" s="87" t="s">
        <v>220</v>
      </c>
      <c r="B421" s="87" t="s">
        <v>348</v>
      </c>
      <c r="C421" s="89" t="s">
        <v>349</v>
      </c>
      <c r="D421" s="88" t="s">
        <v>63</v>
      </c>
      <c r="E421" s="119">
        <v>13.2</v>
      </c>
      <c r="F421" s="120">
        <v>72.34</v>
      </c>
      <c r="G421" s="119">
        <f t="shared" ref="G421:G429" si="47">ROUND(ROUND(F421,1)*ROUND(E421,1),1)</f>
        <v>954.4</v>
      </c>
      <c r="H421" s="133">
        <v>-13.2</v>
      </c>
      <c r="I421" s="132">
        <v>72.34</v>
      </c>
      <c r="J421" s="140">
        <f t="shared" si="43"/>
        <v>-954.88800000000003</v>
      </c>
      <c r="K421" s="145">
        <f t="shared" si="44"/>
        <v>0</v>
      </c>
      <c r="L421" s="145">
        <f t="shared" si="45"/>
        <v>72.34</v>
      </c>
      <c r="M421" s="146">
        <f t="shared" si="46"/>
        <v>0</v>
      </c>
      <c r="N421" s="90"/>
    </row>
    <row r="422" spans="1:14" ht="30" x14ac:dyDescent="0.25">
      <c r="A422" s="87" t="s">
        <v>224</v>
      </c>
      <c r="B422" s="87" t="s">
        <v>351</v>
      </c>
      <c r="C422" s="89" t="s">
        <v>352</v>
      </c>
      <c r="D422" s="88" t="s">
        <v>63</v>
      </c>
      <c r="E422" s="119">
        <v>31.2</v>
      </c>
      <c r="F422" s="120">
        <v>149.94</v>
      </c>
      <c r="G422" s="119">
        <f t="shared" si="47"/>
        <v>4676.8999999999996</v>
      </c>
      <c r="H422" s="133"/>
      <c r="I422" s="132">
        <v>149.94</v>
      </c>
      <c r="J422" s="140">
        <f t="shared" si="43"/>
        <v>0</v>
      </c>
      <c r="K422" s="145">
        <f t="shared" si="44"/>
        <v>31.2</v>
      </c>
      <c r="L422" s="145">
        <f t="shared" si="45"/>
        <v>149.94</v>
      </c>
      <c r="M422" s="146">
        <f t="shared" si="46"/>
        <v>4678.1279999999997</v>
      </c>
      <c r="N422" s="90"/>
    </row>
    <row r="423" spans="1:14" ht="30" x14ac:dyDescent="0.25">
      <c r="A423" s="87" t="s">
        <v>227</v>
      </c>
      <c r="B423" s="87" t="s">
        <v>354</v>
      </c>
      <c r="C423" s="89" t="s">
        <v>355</v>
      </c>
      <c r="D423" s="88" t="s">
        <v>63</v>
      </c>
      <c r="E423" s="119">
        <v>13.2</v>
      </c>
      <c r="F423" s="120">
        <v>87.65</v>
      </c>
      <c r="G423" s="119">
        <f t="shared" si="47"/>
        <v>1157.5999999999999</v>
      </c>
      <c r="H423" s="133">
        <v>-13.2</v>
      </c>
      <c r="I423" s="132">
        <v>87.65</v>
      </c>
      <c r="J423" s="140">
        <f t="shared" si="43"/>
        <v>-1156.98</v>
      </c>
      <c r="K423" s="145">
        <f t="shared" si="44"/>
        <v>0</v>
      </c>
      <c r="L423" s="145">
        <f t="shared" si="45"/>
        <v>87.65</v>
      </c>
      <c r="M423" s="146">
        <f t="shared" si="46"/>
        <v>0</v>
      </c>
      <c r="N423" s="90"/>
    </row>
    <row r="424" spans="1:14" x14ac:dyDescent="0.25">
      <c r="A424" s="87" t="s">
        <v>230</v>
      </c>
      <c r="B424" s="87" t="s">
        <v>357</v>
      </c>
      <c r="C424" s="89" t="s">
        <v>358</v>
      </c>
      <c r="D424" s="88" t="s">
        <v>119</v>
      </c>
      <c r="E424" s="119">
        <v>15.7</v>
      </c>
      <c r="F424" s="120">
        <v>51.29</v>
      </c>
      <c r="G424" s="119">
        <f t="shared" si="47"/>
        <v>805.4</v>
      </c>
      <c r="H424" s="133">
        <v>-0.64252799999999999</v>
      </c>
      <c r="I424" s="132">
        <v>51.29</v>
      </c>
      <c r="J424" s="140">
        <f t="shared" si="43"/>
        <v>-32.955261119999996</v>
      </c>
      <c r="K424" s="145">
        <f t="shared" si="44"/>
        <v>15.057471999999999</v>
      </c>
      <c r="L424" s="145">
        <f t="shared" si="45"/>
        <v>51.29</v>
      </c>
      <c r="M424" s="146">
        <f t="shared" si="46"/>
        <v>772.29773887999988</v>
      </c>
      <c r="N424" s="90"/>
    </row>
    <row r="425" spans="1:14" ht="45" x14ac:dyDescent="0.25">
      <c r="A425" s="87" t="s">
        <v>234</v>
      </c>
      <c r="B425" s="87" t="s">
        <v>363</v>
      </c>
      <c r="C425" s="89" t="s">
        <v>364</v>
      </c>
      <c r="D425" s="88" t="s">
        <v>119</v>
      </c>
      <c r="E425" s="119">
        <v>6.9</v>
      </c>
      <c r="F425" s="120">
        <v>257.77999999999997</v>
      </c>
      <c r="G425" s="119">
        <f t="shared" si="47"/>
        <v>1778.8</v>
      </c>
      <c r="H425" s="133">
        <v>-0.64252799999999999</v>
      </c>
      <c r="I425" s="132">
        <v>257.77999999999997</v>
      </c>
      <c r="J425" s="140">
        <f t="shared" si="43"/>
        <v>-165.63086783999998</v>
      </c>
      <c r="K425" s="145">
        <f t="shared" si="44"/>
        <v>6.2574719999999999</v>
      </c>
      <c r="L425" s="145">
        <f t="shared" si="45"/>
        <v>257.77999999999997</v>
      </c>
      <c r="M425" s="146">
        <f t="shared" si="46"/>
        <v>1613.0511321599997</v>
      </c>
      <c r="N425" s="90"/>
    </row>
    <row r="426" spans="1:14" ht="30" x14ac:dyDescent="0.25">
      <c r="A426" s="87" t="s">
        <v>237</v>
      </c>
      <c r="B426" s="87" t="s">
        <v>366</v>
      </c>
      <c r="C426" s="89" t="s">
        <v>367</v>
      </c>
      <c r="D426" s="88" t="s">
        <v>119</v>
      </c>
      <c r="E426" s="119">
        <v>8.8000000000000007</v>
      </c>
      <c r="F426" s="120">
        <v>154.66999999999999</v>
      </c>
      <c r="G426" s="119">
        <f t="shared" si="47"/>
        <v>1361.4</v>
      </c>
      <c r="H426" s="133"/>
      <c r="I426" s="132">
        <v>154.66999999999999</v>
      </c>
      <c r="J426" s="140">
        <f t="shared" si="43"/>
        <v>0</v>
      </c>
      <c r="K426" s="145">
        <f t="shared" si="44"/>
        <v>8.8000000000000007</v>
      </c>
      <c r="L426" s="145">
        <f t="shared" si="45"/>
        <v>154.66999999999999</v>
      </c>
      <c r="M426" s="146">
        <f t="shared" si="46"/>
        <v>1361.096</v>
      </c>
      <c r="N426" s="90"/>
    </row>
    <row r="427" spans="1:14" ht="30" x14ac:dyDescent="0.25">
      <c r="A427" s="87" t="s">
        <v>240</v>
      </c>
      <c r="B427" s="87" t="s">
        <v>369</v>
      </c>
      <c r="C427" s="89" t="s">
        <v>370</v>
      </c>
      <c r="D427" s="88" t="s">
        <v>119</v>
      </c>
      <c r="E427" s="119">
        <v>147.53787800000001</v>
      </c>
      <c r="F427" s="120">
        <v>114.42</v>
      </c>
      <c r="G427" s="119">
        <f t="shared" si="47"/>
        <v>16874</v>
      </c>
      <c r="H427" s="133"/>
      <c r="I427" s="132">
        <v>114.42</v>
      </c>
      <c r="J427" s="140">
        <f t="shared" si="43"/>
        <v>0</v>
      </c>
      <c r="K427" s="145">
        <f t="shared" si="44"/>
        <v>147.53787800000001</v>
      </c>
      <c r="L427" s="145">
        <f t="shared" si="45"/>
        <v>114.42</v>
      </c>
      <c r="M427" s="146">
        <f t="shared" si="46"/>
        <v>16881.284000760003</v>
      </c>
      <c r="N427" s="90"/>
    </row>
    <row r="428" spans="1:14" ht="30" x14ac:dyDescent="0.25">
      <c r="A428" s="87" t="s">
        <v>255</v>
      </c>
      <c r="B428" s="87" t="s">
        <v>372</v>
      </c>
      <c r="C428" s="89" t="s">
        <v>373</v>
      </c>
      <c r="D428" s="88" t="s">
        <v>119</v>
      </c>
      <c r="E428" s="119">
        <v>15.6778</v>
      </c>
      <c r="F428" s="120">
        <v>40.770000000000003</v>
      </c>
      <c r="G428" s="119">
        <f t="shared" si="47"/>
        <v>640.6</v>
      </c>
      <c r="H428" s="133">
        <v>-0.64252799999999999</v>
      </c>
      <c r="I428" s="132">
        <v>40.770000000000003</v>
      </c>
      <c r="J428" s="140">
        <f t="shared" si="43"/>
        <v>-26.195866560000002</v>
      </c>
      <c r="K428" s="145">
        <f t="shared" si="44"/>
        <v>15.035271999999999</v>
      </c>
      <c r="L428" s="145">
        <f t="shared" si="45"/>
        <v>40.770000000000003</v>
      </c>
      <c r="M428" s="146">
        <f t="shared" si="46"/>
        <v>612.98803943999997</v>
      </c>
      <c r="N428" s="90"/>
    </row>
    <row r="429" spans="1:14" ht="30" x14ac:dyDescent="0.25">
      <c r="A429" s="87" t="s">
        <v>258</v>
      </c>
      <c r="B429" s="87" t="s">
        <v>375</v>
      </c>
      <c r="C429" s="89" t="s">
        <v>373</v>
      </c>
      <c r="D429" s="88" t="s">
        <v>119</v>
      </c>
      <c r="E429" s="119">
        <v>15.7</v>
      </c>
      <c r="F429" s="120">
        <v>165.77</v>
      </c>
      <c r="G429" s="119">
        <f t="shared" si="47"/>
        <v>2603.1</v>
      </c>
      <c r="H429" s="133">
        <v>-0.64252799999999999</v>
      </c>
      <c r="I429" s="132">
        <v>165.77</v>
      </c>
      <c r="J429" s="140">
        <f t="shared" si="43"/>
        <v>-106.51186656</v>
      </c>
      <c r="K429" s="145">
        <f t="shared" si="44"/>
        <v>15.057471999999999</v>
      </c>
      <c r="L429" s="145">
        <f t="shared" si="45"/>
        <v>165.77</v>
      </c>
      <c r="M429" s="146">
        <f t="shared" si="46"/>
        <v>2496.0771334400001</v>
      </c>
      <c r="N429" s="90"/>
    </row>
    <row r="430" spans="1:14" x14ac:dyDescent="0.25">
      <c r="A430" s="90"/>
      <c r="B430" s="90"/>
      <c r="C430" s="90"/>
      <c r="D430" s="90"/>
      <c r="E430" s="90"/>
      <c r="F430" s="90"/>
      <c r="G430" s="90"/>
      <c r="H430" s="133"/>
      <c r="I430" s="133"/>
      <c r="J430" s="140"/>
      <c r="K430" s="151"/>
      <c r="L430" s="151"/>
      <c r="M430" s="146"/>
      <c r="N430" s="90"/>
    </row>
    <row r="431" spans="1:14" x14ac:dyDescent="0.25">
      <c r="A431" s="90"/>
      <c r="B431" s="90"/>
      <c r="C431" s="90"/>
      <c r="D431" s="90"/>
      <c r="E431" s="90"/>
      <c r="F431" s="90"/>
      <c r="G431" s="90"/>
      <c r="H431" s="133"/>
      <c r="I431" s="133"/>
      <c r="J431" s="140"/>
      <c r="K431" s="151"/>
      <c r="L431" s="151"/>
      <c r="M431" s="146"/>
      <c r="N431" s="90"/>
    </row>
    <row r="432" spans="1:14" x14ac:dyDescent="0.25">
      <c r="A432" s="90"/>
      <c r="B432" s="90"/>
      <c r="C432" s="90"/>
      <c r="D432" s="90"/>
      <c r="E432" s="90"/>
      <c r="F432" s="90"/>
      <c r="G432" s="90"/>
      <c r="H432" s="133"/>
      <c r="I432" s="133"/>
      <c r="J432" s="140"/>
      <c r="K432" s="151"/>
      <c r="L432" s="151"/>
      <c r="M432" s="146"/>
      <c r="N432" s="90"/>
    </row>
    <row r="433" spans="1:14" ht="15.75" x14ac:dyDescent="0.25">
      <c r="A433" s="152" t="s">
        <v>431</v>
      </c>
      <c r="B433" s="153"/>
      <c r="C433" s="177"/>
      <c r="D433" s="154"/>
      <c r="E433" s="154"/>
      <c r="F433" s="211" t="s">
        <v>630</v>
      </c>
      <c r="G433" s="211"/>
      <c r="H433" s="211"/>
      <c r="I433" s="214" t="s">
        <v>631</v>
      </c>
      <c r="J433" s="214"/>
      <c r="K433" s="214"/>
      <c r="L433" s="215" t="s">
        <v>16</v>
      </c>
      <c r="M433" s="215"/>
      <c r="N433" s="215"/>
    </row>
    <row r="434" spans="1:14" ht="24" x14ac:dyDescent="0.25">
      <c r="A434" s="155" t="s">
        <v>632</v>
      </c>
      <c r="B434" s="155"/>
      <c r="C434" s="155" t="s">
        <v>453</v>
      </c>
      <c r="D434" s="156" t="s">
        <v>31</v>
      </c>
      <c r="E434" s="157" t="s">
        <v>32</v>
      </c>
      <c r="F434" s="158" t="s">
        <v>633</v>
      </c>
      <c r="G434" s="159" t="s">
        <v>634</v>
      </c>
      <c r="H434" s="160" t="s">
        <v>32</v>
      </c>
      <c r="I434" s="161" t="s">
        <v>635</v>
      </c>
      <c r="J434" s="162" t="s">
        <v>634</v>
      </c>
      <c r="K434" s="163" t="s">
        <v>32</v>
      </c>
      <c r="L434" s="164" t="s">
        <v>635</v>
      </c>
      <c r="M434" s="165" t="s">
        <v>636</v>
      </c>
      <c r="N434" s="90"/>
    </row>
    <row r="435" spans="1:14" x14ac:dyDescent="0.25">
      <c r="A435" s="166"/>
      <c r="B435" s="166"/>
      <c r="C435" s="178"/>
      <c r="D435" s="167"/>
      <c r="E435" s="167"/>
      <c r="F435" s="167"/>
      <c r="G435" s="168"/>
      <c r="H435" s="170"/>
      <c r="I435" s="170"/>
      <c r="J435" s="171"/>
      <c r="K435" s="172"/>
      <c r="L435" s="172"/>
      <c r="M435" s="173"/>
      <c r="N435" s="169"/>
    </row>
    <row r="436" spans="1:14" x14ac:dyDescent="0.25">
      <c r="A436" s="121"/>
      <c r="B436" s="122" t="s">
        <v>33</v>
      </c>
      <c r="C436" s="123" t="s">
        <v>41</v>
      </c>
      <c r="D436" s="121"/>
      <c r="E436" s="121"/>
      <c r="F436" s="129"/>
      <c r="G436" s="130"/>
      <c r="H436" s="137"/>
      <c r="I436" s="137"/>
      <c r="J436" s="141"/>
      <c r="K436" s="176"/>
      <c r="L436" s="176"/>
      <c r="M436" s="150"/>
      <c r="N436" s="90"/>
    </row>
    <row r="437" spans="1:14" ht="30" x14ac:dyDescent="0.25">
      <c r="A437" s="87" t="s">
        <v>33</v>
      </c>
      <c r="B437" s="87" t="s">
        <v>42</v>
      </c>
      <c r="C437" s="89" t="s">
        <v>43</v>
      </c>
      <c r="D437" s="88" t="s">
        <v>44</v>
      </c>
      <c r="E437" s="119">
        <v>1.3</v>
      </c>
      <c r="F437" s="120">
        <v>40.770000000000003</v>
      </c>
      <c r="G437" s="119">
        <f t="shared" ref="G437:G480" si="48">ROUND(ROUND(F437,1)*ROUND(E437,1),1)</f>
        <v>53</v>
      </c>
      <c r="H437" s="183"/>
      <c r="I437" s="184">
        <f>F437</f>
        <v>40.770000000000003</v>
      </c>
      <c r="J437" s="140">
        <f>H437*I437</f>
        <v>0</v>
      </c>
      <c r="K437" s="145">
        <f>E437+H437</f>
        <v>1.3</v>
      </c>
      <c r="L437" s="145">
        <f>F437</f>
        <v>40.770000000000003</v>
      </c>
      <c r="M437" s="146">
        <f>K437*L437</f>
        <v>53.001000000000005</v>
      </c>
      <c r="N437" s="90"/>
    </row>
    <row r="438" spans="1:14" ht="30" x14ac:dyDescent="0.25">
      <c r="A438" s="87" t="s">
        <v>34</v>
      </c>
      <c r="B438" s="87" t="s">
        <v>379</v>
      </c>
      <c r="C438" s="89" t="s">
        <v>380</v>
      </c>
      <c r="D438" s="88" t="s">
        <v>44</v>
      </c>
      <c r="E438" s="119">
        <v>13</v>
      </c>
      <c r="F438" s="120">
        <v>23.67</v>
      </c>
      <c r="G438" s="119">
        <f t="shared" si="48"/>
        <v>308.10000000000002</v>
      </c>
      <c r="H438" s="181"/>
      <c r="I438" s="184">
        <f t="shared" ref="I438:I500" si="49">F438</f>
        <v>23.67</v>
      </c>
      <c r="J438" s="140">
        <f t="shared" ref="J438:J500" si="50">H438*I438</f>
        <v>0</v>
      </c>
      <c r="K438" s="145">
        <f t="shared" ref="K438:K500" si="51">E438+H438</f>
        <v>13</v>
      </c>
      <c r="L438" s="145">
        <f t="shared" ref="L438:L500" si="52">F438</f>
        <v>23.67</v>
      </c>
      <c r="M438" s="146">
        <f t="shared" ref="M438:M500" si="53">K438*L438</f>
        <v>307.71000000000004</v>
      </c>
      <c r="N438" s="90"/>
    </row>
    <row r="439" spans="1:14" ht="30" x14ac:dyDescent="0.25">
      <c r="A439" s="87" t="s">
        <v>35</v>
      </c>
      <c r="B439" s="87" t="s">
        <v>47</v>
      </c>
      <c r="C439" s="89" t="s">
        <v>48</v>
      </c>
      <c r="D439" s="88" t="s">
        <v>44</v>
      </c>
      <c r="E439" s="119">
        <v>1.3</v>
      </c>
      <c r="F439" s="120">
        <v>26.3</v>
      </c>
      <c r="G439" s="119">
        <f t="shared" si="48"/>
        <v>34.200000000000003</v>
      </c>
      <c r="H439" s="181"/>
      <c r="I439" s="184">
        <f t="shared" si="49"/>
        <v>26.3</v>
      </c>
      <c r="J439" s="140">
        <f t="shared" si="50"/>
        <v>0</v>
      </c>
      <c r="K439" s="145">
        <f t="shared" si="51"/>
        <v>1.3</v>
      </c>
      <c r="L439" s="145">
        <f t="shared" si="52"/>
        <v>26.3</v>
      </c>
      <c r="M439" s="146">
        <f t="shared" si="53"/>
        <v>34.190000000000005</v>
      </c>
      <c r="N439" s="90"/>
    </row>
    <row r="440" spans="1:14" ht="30" x14ac:dyDescent="0.25">
      <c r="A440" s="87" t="s">
        <v>36</v>
      </c>
      <c r="B440" s="87" t="s">
        <v>432</v>
      </c>
      <c r="C440" s="89" t="s">
        <v>433</v>
      </c>
      <c r="D440" s="88" t="s">
        <v>44</v>
      </c>
      <c r="E440" s="119">
        <v>127.5</v>
      </c>
      <c r="F440" s="120">
        <v>40.770000000000003</v>
      </c>
      <c r="G440" s="119">
        <f t="shared" si="48"/>
        <v>5202</v>
      </c>
      <c r="H440" s="181"/>
      <c r="I440" s="184">
        <f t="shared" si="49"/>
        <v>40.770000000000003</v>
      </c>
      <c r="J440" s="140">
        <f t="shared" si="50"/>
        <v>0</v>
      </c>
      <c r="K440" s="145">
        <f t="shared" si="51"/>
        <v>127.5</v>
      </c>
      <c r="L440" s="145">
        <f t="shared" si="52"/>
        <v>40.770000000000003</v>
      </c>
      <c r="M440" s="146">
        <f t="shared" si="53"/>
        <v>5198.1750000000002</v>
      </c>
      <c r="N440" s="90"/>
    </row>
    <row r="441" spans="1:14" ht="30" x14ac:dyDescent="0.25">
      <c r="A441" s="87" t="s">
        <v>37</v>
      </c>
      <c r="B441" s="87" t="s">
        <v>434</v>
      </c>
      <c r="C441" s="89" t="s">
        <v>435</v>
      </c>
      <c r="D441" s="88" t="s">
        <v>44</v>
      </c>
      <c r="E441" s="119">
        <v>127.5</v>
      </c>
      <c r="F441" s="120">
        <v>77.599999999999994</v>
      </c>
      <c r="G441" s="119">
        <f t="shared" si="48"/>
        <v>9894</v>
      </c>
      <c r="H441" s="181"/>
      <c r="I441" s="184">
        <f t="shared" si="49"/>
        <v>77.599999999999994</v>
      </c>
      <c r="J441" s="140">
        <f t="shared" si="50"/>
        <v>0</v>
      </c>
      <c r="K441" s="145">
        <f t="shared" si="51"/>
        <v>127.5</v>
      </c>
      <c r="L441" s="145">
        <f t="shared" si="52"/>
        <v>77.599999999999994</v>
      </c>
      <c r="M441" s="146">
        <f t="shared" si="53"/>
        <v>9894</v>
      </c>
      <c r="N441" s="90"/>
    </row>
    <row r="442" spans="1:14" ht="30" x14ac:dyDescent="0.25">
      <c r="A442" s="87" t="s">
        <v>38</v>
      </c>
      <c r="B442" s="87" t="s">
        <v>56</v>
      </c>
      <c r="C442" s="89" t="s">
        <v>57</v>
      </c>
      <c r="D442" s="88" t="s">
        <v>44</v>
      </c>
      <c r="E442" s="119">
        <v>177</v>
      </c>
      <c r="F442" s="120">
        <v>55.24</v>
      </c>
      <c r="G442" s="119">
        <f t="shared" si="48"/>
        <v>9770.4</v>
      </c>
      <c r="H442" s="181">
        <v>-62.465999999999994</v>
      </c>
      <c r="I442" s="184">
        <f t="shared" si="49"/>
        <v>55.24</v>
      </c>
      <c r="J442" s="140">
        <f t="shared" si="50"/>
        <v>-3450.6218399999998</v>
      </c>
      <c r="K442" s="145">
        <f t="shared" si="51"/>
        <v>114.53400000000001</v>
      </c>
      <c r="L442" s="145">
        <f t="shared" si="52"/>
        <v>55.24</v>
      </c>
      <c r="M442" s="146">
        <f t="shared" si="53"/>
        <v>6326.8581600000007</v>
      </c>
      <c r="N442" s="90"/>
    </row>
    <row r="443" spans="1:14" ht="30" x14ac:dyDescent="0.25">
      <c r="A443" s="87" t="s">
        <v>55</v>
      </c>
      <c r="B443" s="87" t="s">
        <v>383</v>
      </c>
      <c r="C443" s="89" t="s">
        <v>384</v>
      </c>
      <c r="D443" s="88" t="s">
        <v>44</v>
      </c>
      <c r="E443" s="119">
        <v>24.7</v>
      </c>
      <c r="F443" s="120">
        <v>55.24</v>
      </c>
      <c r="G443" s="119">
        <f t="shared" si="48"/>
        <v>1363.4</v>
      </c>
      <c r="H443" s="181"/>
      <c r="I443" s="184">
        <f t="shared" si="49"/>
        <v>55.24</v>
      </c>
      <c r="J443" s="140">
        <f t="shared" si="50"/>
        <v>0</v>
      </c>
      <c r="K443" s="145">
        <f t="shared" si="51"/>
        <v>24.7</v>
      </c>
      <c r="L443" s="145">
        <f t="shared" si="52"/>
        <v>55.24</v>
      </c>
      <c r="M443" s="146">
        <f t="shared" si="53"/>
        <v>1364.4280000000001</v>
      </c>
      <c r="N443" s="90"/>
    </row>
    <row r="444" spans="1:14" x14ac:dyDescent="0.25">
      <c r="A444" s="87" t="s">
        <v>58</v>
      </c>
      <c r="B444" s="87" t="s">
        <v>61</v>
      </c>
      <c r="C444" s="89" t="s">
        <v>62</v>
      </c>
      <c r="D444" s="88" t="s">
        <v>63</v>
      </c>
      <c r="E444" s="119">
        <v>1.5</v>
      </c>
      <c r="F444" s="120">
        <v>97.33</v>
      </c>
      <c r="G444" s="119">
        <f t="shared" si="48"/>
        <v>146</v>
      </c>
      <c r="H444" s="181"/>
      <c r="I444" s="184">
        <f t="shared" si="49"/>
        <v>97.33</v>
      </c>
      <c r="J444" s="140">
        <f t="shared" si="50"/>
        <v>0</v>
      </c>
      <c r="K444" s="145">
        <f t="shared" si="51"/>
        <v>1.5</v>
      </c>
      <c r="L444" s="145">
        <f t="shared" si="52"/>
        <v>97.33</v>
      </c>
      <c r="M444" s="146">
        <f t="shared" si="53"/>
        <v>145.995</v>
      </c>
      <c r="N444" s="90"/>
    </row>
    <row r="445" spans="1:14" x14ac:dyDescent="0.25">
      <c r="A445" s="87" t="s">
        <v>39</v>
      </c>
      <c r="B445" s="87" t="s">
        <v>64</v>
      </c>
      <c r="C445" s="89" t="s">
        <v>65</v>
      </c>
      <c r="D445" s="88" t="s">
        <v>63</v>
      </c>
      <c r="E445" s="119">
        <v>1.5</v>
      </c>
      <c r="F445" s="120">
        <v>67.08</v>
      </c>
      <c r="G445" s="119">
        <f t="shared" si="48"/>
        <v>100.7</v>
      </c>
      <c r="H445" s="181"/>
      <c r="I445" s="184">
        <f t="shared" si="49"/>
        <v>67.08</v>
      </c>
      <c r="J445" s="140">
        <f t="shared" si="50"/>
        <v>0</v>
      </c>
      <c r="K445" s="145">
        <f t="shared" si="51"/>
        <v>1.5</v>
      </c>
      <c r="L445" s="145">
        <f t="shared" si="52"/>
        <v>67.08</v>
      </c>
      <c r="M445" s="146">
        <f t="shared" si="53"/>
        <v>100.62</v>
      </c>
      <c r="N445" s="90"/>
    </row>
    <row r="446" spans="1:14" ht="30" x14ac:dyDescent="0.25">
      <c r="A446" s="87" t="s">
        <v>40</v>
      </c>
      <c r="B446" s="87" t="s">
        <v>67</v>
      </c>
      <c r="C446" s="89" t="s">
        <v>68</v>
      </c>
      <c r="D446" s="88" t="s">
        <v>69</v>
      </c>
      <c r="E446" s="119">
        <v>20</v>
      </c>
      <c r="F446" s="120">
        <v>63.13</v>
      </c>
      <c r="G446" s="119">
        <f t="shared" si="48"/>
        <v>1262</v>
      </c>
      <c r="H446" s="181"/>
      <c r="I446" s="184">
        <f t="shared" si="49"/>
        <v>63.13</v>
      </c>
      <c r="J446" s="140">
        <f t="shared" si="50"/>
        <v>0</v>
      </c>
      <c r="K446" s="145">
        <f t="shared" si="51"/>
        <v>20</v>
      </c>
      <c r="L446" s="145">
        <f t="shared" si="52"/>
        <v>63.13</v>
      </c>
      <c r="M446" s="146">
        <f t="shared" si="53"/>
        <v>1262.6000000000001</v>
      </c>
      <c r="N446" s="90"/>
    </row>
    <row r="447" spans="1:14" ht="30" x14ac:dyDescent="0.25">
      <c r="A447" s="87" t="s">
        <v>66</v>
      </c>
      <c r="B447" s="87" t="s">
        <v>71</v>
      </c>
      <c r="C447" s="89" t="s">
        <v>72</v>
      </c>
      <c r="D447" s="88" t="s">
        <v>73</v>
      </c>
      <c r="E447" s="119">
        <v>20</v>
      </c>
      <c r="F447" s="120">
        <v>195.97</v>
      </c>
      <c r="G447" s="119">
        <f t="shared" si="48"/>
        <v>3920</v>
      </c>
      <c r="H447" s="181"/>
      <c r="I447" s="184">
        <f t="shared" si="49"/>
        <v>195.97</v>
      </c>
      <c r="J447" s="140">
        <f t="shared" si="50"/>
        <v>0</v>
      </c>
      <c r="K447" s="145">
        <f t="shared" si="51"/>
        <v>20</v>
      </c>
      <c r="L447" s="145">
        <f t="shared" si="52"/>
        <v>195.97</v>
      </c>
      <c r="M447" s="146">
        <f t="shared" si="53"/>
        <v>3919.4</v>
      </c>
      <c r="N447" s="90"/>
    </row>
    <row r="448" spans="1:14" ht="30" x14ac:dyDescent="0.25">
      <c r="A448" s="87" t="s">
        <v>70</v>
      </c>
      <c r="B448" s="87" t="s">
        <v>78</v>
      </c>
      <c r="C448" s="89" t="s">
        <v>79</v>
      </c>
      <c r="D448" s="88" t="s">
        <v>80</v>
      </c>
      <c r="E448" s="119">
        <v>15.4</v>
      </c>
      <c r="F448" s="120">
        <v>257.77999999999997</v>
      </c>
      <c r="G448" s="119">
        <f t="shared" si="48"/>
        <v>3970.1</v>
      </c>
      <c r="H448" s="181"/>
      <c r="I448" s="184">
        <f t="shared" si="49"/>
        <v>257.77999999999997</v>
      </c>
      <c r="J448" s="140">
        <f t="shared" si="50"/>
        <v>0</v>
      </c>
      <c r="K448" s="145">
        <f t="shared" si="51"/>
        <v>15.4</v>
      </c>
      <c r="L448" s="145">
        <f t="shared" si="52"/>
        <v>257.77999999999997</v>
      </c>
      <c r="M448" s="146">
        <f t="shared" si="53"/>
        <v>3969.8119999999999</v>
      </c>
      <c r="N448" s="90"/>
    </row>
    <row r="449" spans="1:14" ht="30" x14ac:dyDescent="0.25">
      <c r="A449" s="87" t="s">
        <v>74</v>
      </c>
      <c r="B449" s="87" t="s">
        <v>82</v>
      </c>
      <c r="C449" s="89" t="s">
        <v>83</v>
      </c>
      <c r="D449" s="88" t="s">
        <v>80</v>
      </c>
      <c r="E449" s="119">
        <v>11.7</v>
      </c>
      <c r="F449" s="120">
        <v>38.14</v>
      </c>
      <c r="G449" s="119">
        <f t="shared" si="48"/>
        <v>445.8</v>
      </c>
      <c r="H449" s="181"/>
      <c r="I449" s="184">
        <f t="shared" si="49"/>
        <v>38.14</v>
      </c>
      <c r="J449" s="140">
        <f t="shared" si="50"/>
        <v>0</v>
      </c>
      <c r="K449" s="145">
        <f t="shared" si="51"/>
        <v>11.7</v>
      </c>
      <c r="L449" s="145">
        <f t="shared" si="52"/>
        <v>38.14</v>
      </c>
      <c r="M449" s="146">
        <f t="shared" si="53"/>
        <v>446.238</v>
      </c>
      <c r="N449" s="90"/>
    </row>
    <row r="450" spans="1:14" ht="30" x14ac:dyDescent="0.25">
      <c r="A450" s="87" t="s">
        <v>77</v>
      </c>
      <c r="B450" s="87" t="s">
        <v>385</v>
      </c>
      <c r="C450" s="89" t="s">
        <v>386</v>
      </c>
      <c r="D450" s="88" t="s">
        <v>80</v>
      </c>
      <c r="E450" s="119">
        <v>294.3</v>
      </c>
      <c r="F450" s="120">
        <v>257.77999999999997</v>
      </c>
      <c r="G450" s="119">
        <f t="shared" si="48"/>
        <v>75870.5</v>
      </c>
      <c r="H450" s="181"/>
      <c r="I450" s="184">
        <f t="shared" si="49"/>
        <v>257.77999999999997</v>
      </c>
      <c r="J450" s="140">
        <f t="shared" si="50"/>
        <v>0</v>
      </c>
      <c r="K450" s="145">
        <f t="shared" si="51"/>
        <v>294.3</v>
      </c>
      <c r="L450" s="145">
        <f t="shared" si="52"/>
        <v>257.77999999999997</v>
      </c>
      <c r="M450" s="146">
        <f t="shared" si="53"/>
        <v>75864.653999999995</v>
      </c>
      <c r="N450" s="90"/>
    </row>
    <row r="451" spans="1:14" ht="30" x14ac:dyDescent="0.25">
      <c r="A451" s="87" t="s">
        <v>81</v>
      </c>
      <c r="B451" s="87" t="s">
        <v>88</v>
      </c>
      <c r="C451" s="89" t="s">
        <v>89</v>
      </c>
      <c r="D451" s="88" t="s">
        <v>80</v>
      </c>
      <c r="E451" s="119">
        <v>294.3</v>
      </c>
      <c r="F451" s="120">
        <v>13.15</v>
      </c>
      <c r="G451" s="119">
        <f t="shared" si="48"/>
        <v>3884.8</v>
      </c>
      <c r="H451" s="181"/>
      <c r="I451" s="184">
        <f t="shared" si="49"/>
        <v>13.15</v>
      </c>
      <c r="J451" s="140">
        <f t="shared" si="50"/>
        <v>0</v>
      </c>
      <c r="K451" s="145">
        <f t="shared" si="51"/>
        <v>294.3</v>
      </c>
      <c r="L451" s="145">
        <f t="shared" si="52"/>
        <v>13.15</v>
      </c>
      <c r="M451" s="146">
        <f t="shared" si="53"/>
        <v>3870.0450000000001</v>
      </c>
      <c r="N451" s="90"/>
    </row>
    <row r="452" spans="1:14" ht="30" x14ac:dyDescent="0.25">
      <c r="A452" s="87" t="s">
        <v>84</v>
      </c>
      <c r="B452" s="87" t="s">
        <v>91</v>
      </c>
      <c r="C452" s="89" t="s">
        <v>92</v>
      </c>
      <c r="D452" s="88" t="s">
        <v>80</v>
      </c>
      <c r="E452" s="119">
        <v>3.8</v>
      </c>
      <c r="F452" s="120">
        <v>615.52</v>
      </c>
      <c r="G452" s="119">
        <f t="shared" si="48"/>
        <v>2338.9</v>
      </c>
      <c r="H452" s="181"/>
      <c r="I452" s="184">
        <f t="shared" si="49"/>
        <v>615.52</v>
      </c>
      <c r="J452" s="140">
        <f t="shared" si="50"/>
        <v>0</v>
      </c>
      <c r="K452" s="145">
        <f t="shared" si="51"/>
        <v>3.8</v>
      </c>
      <c r="L452" s="145">
        <f t="shared" si="52"/>
        <v>615.52</v>
      </c>
      <c r="M452" s="146">
        <f t="shared" si="53"/>
        <v>2338.9759999999997</v>
      </c>
      <c r="N452" s="90"/>
    </row>
    <row r="453" spans="1:14" ht="30" x14ac:dyDescent="0.25">
      <c r="A453" s="87" t="s">
        <v>87</v>
      </c>
      <c r="B453" s="87" t="s">
        <v>387</v>
      </c>
      <c r="C453" s="89" t="s">
        <v>388</v>
      </c>
      <c r="D453" s="88" t="s">
        <v>80</v>
      </c>
      <c r="E453" s="119">
        <v>2.4</v>
      </c>
      <c r="F453" s="120">
        <v>315.64999999999998</v>
      </c>
      <c r="G453" s="119">
        <f t="shared" si="48"/>
        <v>757.7</v>
      </c>
      <c r="H453" s="181"/>
      <c r="I453" s="184">
        <f t="shared" si="49"/>
        <v>315.64999999999998</v>
      </c>
      <c r="J453" s="140">
        <f t="shared" si="50"/>
        <v>0</v>
      </c>
      <c r="K453" s="145">
        <f t="shared" si="51"/>
        <v>2.4</v>
      </c>
      <c r="L453" s="145">
        <f t="shared" si="52"/>
        <v>315.64999999999998</v>
      </c>
      <c r="M453" s="146">
        <f t="shared" si="53"/>
        <v>757.56</v>
      </c>
      <c r="N453" s="90"/>
    </row>
    <row r="454" spans="1:14" ht="30" x14ac:dyDescent="0.25">
      <c r="A454" s="87" t="s">
        <v>90</v>
      </c>
      <c r="B454" s="87" t="s">
        <v>97</v>
      </c>
      <c r="C454" s="89" t="s">
        <v>98</v>
      </c>
      <c r="D454" s="88" t="s">
        <v>80</v>
      </c>
      <c r="E454" s="119">
        <v>6.2</v>
      </c>
      <c r="F454" s="120">
        <v>15.78</v>
      </c>
      <c r="G454" s="119">
        <f t="shared" si="48"/>
        <v>98</v>
      </c>
      <c r="H454" s="181"/>
      <c r="I454" s="184">
        <f t="shared" si="49"/>
        <v>15.78</v>
      </c>
      <c r="J454" s="140">
        <f t="shared" si="50"/>
        <v>0</v>
      </c>
      <c r="K454" s="145">
        <f t="shared" si="51"/>
        <v>6.2</v>
      </c>
      <c r="L454" s="145">
        <f t="shared" si="52"/>
        <v>15.78</v>
      </c>
      <c r="M454" s="146">
        <f t="shared" si="53"/>
        <v>97.835999999999999</v>
      </c>
      <c r="N454" s="90"/>
    </row>
    <row r="455" spans="1:14" ht="30" x14ac:dyDescent="0.25">
      <c r="A455" s="87" t="s">
        <v>93</v>
      </c>
      <c r="B455" s="87" t="s">
        <v>100</v>
      </c>
      <c r="C455" s="89" t="s">
        <v>101</v>
      </c>
      <c r="D455" s="88" t="s">
        <v>44</v>
      </c>
      <c r="E455" s="119">
        <v>564.20000000000005</v>
      </c>
      <c r="F455" s="120">
        <v>99.96</v>
      </c>
      <c r="G455" s="119">
        <f t="shared" si="48"/>
        <v>56420</v>
      </c>
      <c r="H455" s="181"/>
      <c r="I455" s="184">
        <f t="shared" si="49"/>
        <v>99.96</v>
      </c>
      <c r="J455" s="140">
        <f t="shared" si="50"/>
        <v>0</v>
      </c>
      <c r="K455" s="145">
        <f t="shared" si="51"/>
        <v>564.20000000000005</v>
      </c>
      <c r="L455" s="145">
        <f t="shared" si="52"/>
        <v>99.96</v>
      </c>
      <c r="M455" s="146">
        <f t="shared" si="53"/>
        <v>56397.432000000001</v>
      </c>
      <c r="N455" s="90"/>
    </row>
    <row r="456" spans="1:14" ht="30" x14ac:dyDescent="0.25">
      <c r="A456" s="87" t="s">
        <v>96</v>
      </c>
      <c r="B456" s="87" t="s">
        <v>103</v>
      </c>
      <c r="C456" s="89" t="s">
        <v>104</v>
      </c>
      <c r="D456" s="88" t="s">
        <v>44</v>
      </c>
      <c r="E456" s="119">
        <v>564.20000000000005</v>
      </c>
      <c r="F456" s="120">
        <v>149.94</v>
      </c>
      <c r="G456" s="119">
        <f t="shared" si="48"/>
        <v>84573.6</v>
      </c>
      <c r="H456" s="181"/>
      <c r="I456" s="184">
        <f t="shared" si="49"/>
        <v>149.94</v>
      </c>
      <c r="J456" s="140">
        <f t="shared" si="50"/>
        <v>0</v>
      </c>
      <c r="K456" s="145">
        <f t="shared" si="51"/>
        <v>564.20000000000005</v>
      </c>
      <c r="L456" s="145">
        <f t="shared" si="52"/>
        <v>149.94</v>
      </c>
      <c r="M456" s="146">
        <f t="shared" si="53"/>
        <v>84596.148000000001</v>
      </c>
      <c r="N456" s="90"/>
    </row>
    <row r="457" spans="1:14" ht="30" x14ac:dyDescent="0.25">
      <c r="A457" s="87" t="s">
        <v>99</v>
      </c>
      <c r="B457" s="87" t="s">
        <v>106</v>
      </c>
      <c r="C457" s="89" t="s">
        <v>107</v>
      </c>
      <c r="D457" s="88" t="s">
        <v>80</v>
      </c>
      <c r="E457" s="119">
        <v>300.5</v>
      </c>
      <c r="F457" s="120">
        <v>13.15</v>
      </c>
      <c r="G457" s="119">
        <f t="shared" si="48"/>
        <v>3966.6</v>
      </c>
      <c r="H457" s="181"/>
      <c r="I457" s="184">
        <f t="shared" si="49"/>
        <v>13.15</v>
      </c>
      <c r="J457" s="140">
        <f t="shared" si="50"/>
        <v>0</v>
      </c>
      <c r="K457" s="145">
        <f t="shared" si="51"/>
        <v>300.5</v>
      </c>
      <c r="L457" s="145">
        <f t="shared" si="52"/>
        <v>13.15</v>
      </c>
      <c r="M457" s="146">
        <f t="shared" si="53"/>
        <v>3951.5750000000003</v>
      </c>
      <c r="N457" s="90"/>
    </row>
    <row r="458" spans="1:14" ht="30" x14ac:dyDescent="0.25">
      <c r="A458" s="87" t="s">
        <v>102</v>
      </c>
      <c r="B458" s="87" t="s">
        <v>109</v>
      </c>
      <c r="C458" s="89" t="s">
        <v>110</v>
      </c>
      <c r="D458" s="88" t="s">
        <v>80</v>
      </c>
      <c r="E458" s="119">
        <v>170.8</v>
      </c>
      <c r="F458" s="120">
        <v>44.72</v>
      </c>
      <c r="G458" s="119">
        <f t="shared" si="48"/>
        <v>7634.8</v>
      </c>
      <c r="H458" s="181"/>
      <c r="I458" s="184">
        <f t="shared" si="49"/>
        <v>44.72</v>
      </c>
      <c r="J458" s="140">
        <f t="shared" si="50"/>
        <v>0</v>
      </c>
      <c r="K458" s="145">
        <f t="shared" si="51"/>
        <v>170.8</v>
      </c>
      <c r="L458" s="145">
        <f t="shared" si="52"/>
        <v>44.72</v>
      </c>
      <c r="M458" s="146">
        <f t="shared" si="53"/>
        <v>7638.1760000000004</v>
      </c>
      <c r="N458" s="90"/>
    </row>
    <row r="459" spans="1:14" ht="30" x14ac:dyDescent="0.25">
      <c r="A459" s="87" t="s">
        <v>105</v>
      </c>
      <c r="B459" s="87" t="s">
        <v>109</v>
      </c>
      <c r="C459" s="89" t="s">
        <v>110</v>
      </c>
      <c r="D459" s="88" t="s">
        <v>80</v>
      </c>
      <c r="E459" s="119">
        <v>129.69999999999999</v>
      </c>
      <c r="F459" s="120">
        <v>44.72</v>
      </c>
      <c r="G459" s="119">
        <f t="shared" si="48"/>
        <v>5797.6</v>
      </c>
      <c r="H459" s="181"/>
      <c r="I459" s="184">
        <f t="shared" si="49"/>
        <v>44.72</v>
      </c>
      <c r="J459" s="140">
        <f t="shared" si="50"/>
        <v>0</v>
      </c>
      <c r="K459" s="145">
        <f t="shared" si="51"/>
        <v>129.69999999999999</v>
      </c>
      <c r="L459" s="145">
        <f t="shared" si="52"/>
        <v>44.72</v>
      </c>
      <c r="M459" s="146">
        <f t="shared" si="53"/>
        <v>5800.1839999999993</v>
      </c>
      <c r="N459" s="90"/>
    </row>
    <row r="460" spans="1:14" x14ac:dyDescent="0.25">
      <c r="A460" s="87" t="s">
        <v>108</v>
      </c>
      <c r="B460" s="87" t="s">
        <v>113</v>
      </c>
      <c r="C460" s="89" t="s">
        <v>114</v>
      </c>
      <c r="D460" s="88" t="s">
        <v>80</v>
      </c>
      <c r="E460" s="119">
        <v>355.6</v>
      </c>
      <c r="F460" s="120">
        <v>11.84</v>
      </c>
      <c r="G460" s="119">
        <f t="shared" si="48"/>
        <v>4196.1000000000004</v>
      </c>
      <c r="H460" s="181"/>
      <c r="I460" s="184">
        <f t="shared" si="49"/>
        <v>11.84</v>
      </c>
      <c r="J460" s="140">
        <f t="shared" si="50"/>
        <v>0</v>
      </c>
      <c r="K460" s="145">
        <f t="shared" si="51"/>
        <v>355.6</v>
      </c>
      <c r="L460" s="145">
        <f t="shared" si="52"/>
        <v>11.84</v>
      </c>
      <c r="M460" s="146">
        <f t="shared" si="53"/>
        <v>4210.3040000000001</v>
      </c>
      <c r="N460" s="90"/>
    </row>
    <row r="461" spans="1:14" x14ac:dyDescent="0.25">
      <c r="A461" s="87" t="s">
        <v>111</v>
      </c>
      <c r="B461" s="87" t="s">
        <v>113</v>
      </c>
      <c r="C461" s="89" t="s">
        <v>114</v>
      </c>
      <c r="D461" s="88" t="s">
        <v>80</v>
      </c>
      <c r="E461" s="119">
        <v>184.8</v>
      </c>
      <c r="F461" s="120">
        <v>11.84</v>
      </c>
      <c r="G461" s="119">
        <f t="shared" si="48"/>
        <v>2180.6</v>
      </c>
      <c r="H461" s="181"/>
      <c r="I461" s="184">
        <f t="shared" si="49"/>
        <v>11.84</v>
      </c>
      <c r="J461" s="140">
        <f t="shared" si="50"/>
        <v>0</v>
      </c>
      <c r="K461" s="145">
        <f t="shared" si="51"/>
        <v>184.8</v>
      </c>
      <c r="L461" s="145">
        <f t="shared" si="52"/>
        <v>11.84</v>
      </c>
      <c r="M461" s="146">
        <f t="shared" si="53"/>
        <v>2188.0320000000002</v>
      </c>
      <c r="N461" s="90"/>
    </row>
    <row r="462" spans="1:14" ht="30" x14ac:dyDescent="0.25">
      <c r="A462" s="87" t="s">
        <v>112</v>
      </c>
      <c r="B462" s="87" t="s">
        <v>117</v>
      </c>
      <c r="C462" s="89" t="s">
        <v>118</v>
      </c>
      <c r="D462" s="88" t="s">
        <v>119</v>
      </c>
      <c r="E462" s="119">
        <v>259.39999999999998</v>
      </c>
      <c r="F462" s="120">
        <v>116</v>
      </c>
      <c r="G462" s="119">
        <f t="shared" si="48"/>
        <v>30090.400000000001</v>
      </c>
      <c r="H462" s="181"/>
      <c r="I462" s="184">
        <f t="shared" si="49"/>
        <v>116</v>
      </c>
      <c r="J462" s="140">
        <f t="shared" si="50"/>
        <v>0</v>
      </c>
      <c r="K462" s="145">
        <f t="shared" si="51"/>
        <v>259.39999999999998</v>
      </c>
      <c r="L462" s="145">
        <f t="shared" si="52"/>
        <v>116</v>
      </c>
      <c r="M462" s="146">
        <f t="shared" si="53"/>
        <v>30090.399999999998</v>
      </c>
      <c r="N462" s="90"/>
    </row>
    <row r="463" spans="1:14" ht="30" x14ac:dyDescent="0.25">
      <c r="A463" s="87" t="s">
        <v>115</v>
      </c>
      <c r="B463" s="87" t="s">
        <v>121</v>
      </c>
      <c r="C463" s="89" t="s">
        <v>122</v>
      </c>
      <c r="D463" s="88" t="s">
        <v>80</v>
      </c>
      <c r="E463" s="119">
        <v>138.80000000000001</v>
      </c>
      <c r="F463" s="120">
        <v>286.72000000000003</v>
      </c>
      <c r="G463" s="119">
        <f t="shared" si="48"/>
        <v>39794</v>
      </c>
      <c r="H463" s="181"/>
      <c r="I463" s="184">
        <f t="shared" si="49"/>
        <v>286.72000000000003</v>
      </c>
      <c r="J463" s="140">
        <f t="shared" si="50"/>
        <v>0</v>
      </c>
      <c r="K463" s="145">
        <f t="shared" si="51"/>
        <v>138.80000000000001</v>
      </c>
      <c r="L463" s="145">
        <f t="shared" si="52"/>
        <v>286.72000000000003</v>
      </c>
      <c r="M463" s="146">
        <f t="shared" si="53"/>
        <v>39796.736000000004</v>
      </c>
      <c r="N463" s="90"/>
    </row>
    <row r="464" spans="1:14" ht="30" x14ac:dyDescent="0.25">
      <c r="A464" s="87" t="s">
        <v>116</v>
      </c>
      <c r="B464" s="87" t="s">
        <v>121</v>
      </c>
      <c r="C464" s="89" t="s">
        <v>122</v>
      </c>
      <c r="D464" s="88" t="s">
        <v>80</v>
      </c>
      <c r="E464" s="119">
        <v>12.3</v>
      </c>
      <c r="F464" s="120">
        <v>286.72000000000003</v>
      </c>
      <c r="G464" s="119">
        <f t="shared" si="48"/>
        <v>3526.4</v>
      </c>
      <c r="H464" s="181"/>
      <c r="I464" s="184">
        <f t="shared" si="49"/>
        <v>286.72000000000003</v>
      </c>
      <c r="J464" s="140">
        <f t="shared" si="50"/>
        <v>0</v>
      </c>
      <c r="K464" s="145">
        <f t="shared" si="51"/>
        <v>12.3</v>
      </c>
      <c r="L464" s="145">
        <f t="shared" si="52"/>
        <v>286.72000000000003</v>
      </c>
      <c r="M464" s="146">
        <f t="shared" si="53"/>
        <v>3526.6560000000004</v>
      </c>
      <c r="N464" s="90"/>
    </row>
    <row r="465" spans="1:14" x14ac:dyDescent="0.25">
      <c r="A465" s="87" t="s">
        <v>120</v>
      </c>
      <c r="B465" s="87" t="s">
        <v>125</v>
      </c>
      <c r="C465" s="89" t="s">
        <v>126</v>
      </c>
      <c r="D465" s="88" t="s">
        <v>119</v>
      </c>
      <c r="E465" s="119">
        <v>22.8</v>
      </c>
      <c r="F465" s="120">
        <v>429.21</v>
      </c>
      <c r="G465" s="119">
        <f t="shared" si="48"/>
        <v>9785.7999999999993</v>
      </c>
      <c r="H465" s="181"/>
      <c r="I465" s="184">
        <f t="shared" si="49"/>
        <v>429.21</v>
      </c>
      <c r="J465" s="140">
        <f t="shared" si="50"/>
        <v>0</v>
      </c>
      <c r="K465" s="145">
        <f t="shared" si="51"/>
        <v>22.8</v>
      </c>
      <c r="L465" s="145">
        <f t="shared" si="52"/>
        <v>429.21</v>
      </c>
      <c r="M465" s="146">
        <f t="shared" si="53"/>
        <v>9785.9879999999994</v>
      </c>
      <c r="N465" s="90"/>
    </row>
    <row r="466" spans="1:14" ht="45" x14ac:dyDescent="0.25">
      <c r="A466" s="87" t="s">
        <v>123</v>
      </c>
      <c r="B466" s="87" t="s">
        <v>128</v>
      </c>
      <c r="C466" s="89" t="s">
        <v>129</v>
      </c>
      <c r="D466" s="88" t="s">
        <v>80</v>
      </c>
      <c r="E466" s="119">
        <v>32.1</v>
      </c>
      <c r="F466" s="120">
        <v>318.27999999999997</v>
      </c>
      <c r="G466" s="119">
        <f t="shared" si="48"/>
        <v>10217.4</v>
      </c>
      <c r="H466" s="181"/>
      <c r="I466" s="184">
        <f t="shared" si="49"/>
        <v>318.27999999999997</v>
      </c>
      <c r="J466" s="140">
        <f t="shared" si="50"/>
        <v>0</v>
      </c>
      <c r="K466" s="145">
        <f t="shared" si="51"/>
        <v>32.1</v>
      </c>
      <c r="L466" s="145">
        <f t="shared" si="52"/>
        <v>318.27999999999997</v>
      </c>
      <c r="M466" s="146">
        <f t="shared" si="53"/>
        <v>10216.788</v>
      </c>
      <c r="N466" s="90"/>
    </row>
    <row r="467" spans="1:14" ht="45" x14ac:dyDescent="0.25">
      <c r="A467" s="87" t="s">
        <v>124</v>
      </c>
      <c r="B467" s="87" t="s">
        <v>128</v>
      </c>
      <c r="C467" s="89" t="s">
        <v>129</v>
      </c>
      <c r="D467" s="88" t="s">
        <v>80</v>
      </c>
      <c r="E467" s="119">
        <v>4.8</v>
      </c>
      <c r="F467" s="120">
        <v>318.27999999999997</v>
      </c>
      <c r="G467" s="119">
        <f t="shared" si="48"/>
        <v>1527.8</v>
      </c>
      <c r="H467" s="181"/>
      <c r="I467" s="184">
        <f t="shared" si="49"/>
        <v>318.27999999999997</v>
      </c>
      <c r="J467" s="140">
        <f t="shared" si="50"/>
        <v>0</v>
      </c>
      <c r="K467" s="145">
        <f t="shared" si="51"/>
        <v>4.8</v>
      </c>
      <c r="L467" s="145">
        <f t="shared" si="52"/>
        <v>318.27999999999997</v>
      </c>
      <c r="M467" s="146">
        <f t="shared" si="53"/>
        <v>1527.7439999999999</v>
      </c>
      <c r="N467" s="90"/>
    </row>
    <row r="468" spans="1:14" x14ac:dyDescent="0.25">
      <c r="A468" s="87" t="s">
        <v>127</v>
      </c>
      <c r="B468" s="87" t="s">
        <v>125</v>
      </c>
      <c r="C468" s="89" t="s">
        <v>126</v>
      </c>
      <c r="D468" s="88" t="s">
        <v>119</v>
      </c>
      <c r="E468" s="119">
        <v>8.8000000000000007</v>
      </c>
      <c r="F468" s="120">
        <v>429.21</v>
      </c>
      <c r="G468" s="119">
        <f t="shared" si="48"/>
        <v>3777</v>
      </c>
      <c r="H468" s="181"/>
      <c r="I468" s="184">
        <f t="shared" si="49"/>
        <v>429.21</v>
      </c>
      <c r="J468" s="140">
        <f t="shared" si="50"/>
        <v>0</v>
      </c>
      <c r="K468" s="145">
        <f t="shared" si="51"/>
        <v>8.8000000000000007</v>
      </c>
      <c r="L468" s="145">
        <f t="shared" si="52"/>
        <v>429.21</v>
      </c>
      <c r="M468" s="146">
        <f t="shared" si="53"/>
        <v>3777.0480000000002</v>
      </c>
      <c r="N468" s="90"/>
    </row>
    <row r="469" spans="1:14" ht="30" x14ac:dyDescent="0.25">
      <c r="A469" s="87" t="s">
        <v>130</v>
      </c>
      <c r="B469" s="87" t="s">
        <v>133</v>
      </c>
      <c r="C469" s="89" t="s">
        <v>134</v>
      </c>
      <c r="D469" s="88" t="s">
        <v>80</v>
      </c>
      <c r="E469" s="119">
        <v>67.400000000000006</v>
      </c>
      <c r="F469" s="120">
        <v>318.27999999999997</v>
      </c>
      <c r="G469" s="119">
        <f t="shared" si="48"/>
        <v>21453.4</v>
      </c>
      <c r="H469" s="181"/>
      <c r="I469" s="184">
        <f t="shared" si="49"/>
        <v>318.27999999999997</v>
      </c>
      <c r="J469" s="140">
        <f t="shared" si="50"/>
        <v>0</v>
      </c>
      <c r="K469" s="145">
        <f t="shared" si="51"/>
        <v>67.400000000000006</v>
      </c>
      <c r="L469" s="145">
        <f t="shared" si="52"/>
        <v>318.27999999999997</v>
      </c>
      <c r="M469" s="146">
        <f t="shared" si="53"/>
        <v>21452.072</v>
      </c>
      <c r="N469" s="90"/>
    </row>
    <row r="470" spans="1:14" x14ac:dyDescent="0.25">
      <c r="A470" s="87" t="s">
        <v>132</v>
      </c>
      <c r="B470" s="87" t="s">
        <v>136</v>
      </c>
      <c r="C470" s="89" t="s">
        <v>137</v>
      </c>
      <c r="D470" s="88" t="s">
        <v>119</v>
      </c>
      <c r="E470" s="119">
        <v>134.80000000000001</v>
      </c>
      <c r="F470" s="120">
        <v>155.96</v>
      </c>
      <c r="G470" s="119">
        <f t="shared" si="48"/>
        <v>21028.799999999999</v>
      </c>
      <c r="H470" s="181"/>
      <c r="I470" s="184">
        <f t="shared" si="49"/>
        <v>155.96</v>
      </c>
      <c r="J470" s="140">
        <f t="shared" si="50"/>
        <v>0</v>
      </c>
      <c r="K470" s="145">
        <f t="shared" si="51"/>
        <v>134.80000000000001</v>
      </c>
      <c r="L470" s="145">
        <f t="shared" si="52"/>
        <v>155.96</v>
      </c>
      <c r="M470" s="146">
        <f t="shared" si="53"/>
        <v>21023.408000000003</v>
      </c>
      <c r="N470" s="90"/>
    </row>
    <row r="471" spans="1:14" ht="30" x14ac:dyDescent="0.25">
      <c r="A471" s="87" t="s">
        <v>131</v>
      </c>
      <c r="B471" s="87" t="s">
        <v>133</v>
      </c>
      <c r="C471" s="89" t="s">
        <v>134</v>
      </c>
      <c r="D471" s="88" t="s">
        <v>80</v>
      </c>
      <c r="E471" s="119">
        <v>3.4</v>
      </c>
      <c r="F471" s="120">
        <v>318.27999999999997</v>
      </c>
      <c r="G471" s="119">
        <f t="shared" si="48"/>
        <v>1082.2</v>
      </c>
      <c r="H471" s="181"/>
      <c r="I471" s="184">
        <f t="shared" si="49"/>
        <v>318.27999999999997</v>
      </c>
      <c r="J471" s="140">
        <f t="shared" si="50"/>
        <v>0</v>
      </c>
      <c r="K471" s="145">
        <f t="shared" si="51"/>
        <v>3.4</v>
      </c>
      <c r="L471" s="145">
        <f t="shared" si="52"/>
        <v>318.27999999999997</v>
      </c>
      <c r="M471" s="146">
        <f t="shared" si="53"/>
        <v>1082.1519999999998</v>
      </c>
      <c r="N471" s="90"/>
    </row>
    <row r="472" spans="1:14" x14ac:dyDescent="0.25">
      <c r="A472" s="87" t="s">
        <v>138</v>
      </c>
      <c r="B472" s="87" t="s">
        <v>140</v>
      </c>
      <c r="C472" s="89" t="s">
        <v>141</v>
      </c>
      <c r="D472" s="88" t="s">
        <v>119</v>
      </c>
      <c r="E472" s="119">
        <v>6.3</v>
      </c>
      <c r="F472" s="120">
        <v>520.72</v>
      </c>
      <c r="G472" s="119">
        <f t="shared" si="48"/>
        <v>3280.4</v>
      </c>
      <c r="H472" s="181"/>
      <c r="I472" s="184">
        <f t="shared" si="49"/>
        <v>520.72</v>
      </c>
      <c r="J472" s="140">
        <f t="shared" si="50"/>
        <v>0</v>
      </c>
      <c r="K472" s="145">
        <f t="shared" si="51"/>
        <v>6.3</v>
      </c>
      <c r="L472" s="145">
        <f t="shared" si="52"/>
        <v>520.72</v>
      </c>
      <c r="M472" s="146">
        <f t="shared" si="53"/>
        <v>3280.5360000000001</v>
      </c>
      <c r="N472" s="90"/>
    </row>
    <row r="473" spans="1:14" ht="30" x14ac:dyDescent="0.25">
      <c r="A473" s="87" t="s">
        <v>135</v>
      </c>
      <c r="B473" s="87" t="s">
        <v>143</v>
      </c>
      <c r="C473" s="89" t="s">
        <v>144</v>
      </c>
      <c r="D473" s="88" t="s">
        <v>44</v>
      </c>
      <c r="E473" s="119">
        <v>58.7</v>
      </c>
      <c r="F473" s="120">
        <v>26.3</v>
      </c>
      <c r="G473" s="119">
        <f t="shared" si="48"/>
        <v>1543.8</v>
      </c>
      <c r="H473" s="181"/>
      <c r="I473" s="184">
        <f t="shared" si="49"/>
        <v>26.3</v>
      </c>
      <c r="J473" s="140">
        <f t="shared" si="50"/>
        <v>0</v>
      </c>
      <c r="K473" s="145">
        <f t="shared" si="51"/>
        <v>58.7</v>
      </c>
      <c r="L473" s="145">
        <f t="shared" si="52"/>
        <v>26.3</v>
      </c>
      <c r="M473" s="146">
        <f t="shared" si="53"/>
        <v>1543.8100000000002</v>
      </c>
      <c r="N473" s="90"/>
    </row>
    <row r="474" spans="1:14" ht="30" x14ac:dyDescent="0.25">
      <c r="A474" s="87" t="s">
        <v>139</v>
      </c>
      <c r="B474" s="87" t="s">
        <v>146</v>
      </c>
      <c r="C474" s="89" t="s">
        <v>147</v>
      </c>
      <c r="D474" s="88" t="s">
        <v>44</v>
      </c>
      <c r="E474" s="119">
        <v>58.7</v>
      </c>
      <c r="F474" s="120">
        <v>11.84</v>
      </c>
      <c r="G474" s="119">
        <f t="shared" si="48"/>
        <v>692.7</v>
      </c>
      <c r="H474" s="181"/>
      <c r="I474" s="184">
        <f t="shared" si="49"/>
        <v>11.84</v>
      </c>
      <c r="J474" s="140">
        <f t="shared" si="50"/>
        <v>0</v>
      </c>
      <c r="K474" s="145">
        <f t="shared" si="51"/>
        <v>58.7</v>
      </c>
      <c r="L474" s="145">
        <f t="shared" si="52"/>
        <v>11.84</v>
      </c>
      <c r="M474" s="146">
        <f t="shared" si="53"/>
        <v>695.00800000000004</v>
      </c>
      <c r="N474" s="90"/>
    </row>
    <row r="475" spans="1:14" x14ac:dyDescent="0.25">
      <c r="A475" s="87" t="s">
        <v>142</v>
      </c>
      <c r="B475" s="87" t="s">
        <v>149</v>
      </c>
      <c r="C475" s="89" t="s">
        <v>150</v>
      </c>
      <c r="D475" s="88" t="s">
        <v>151</v>
      </c>
      <c r="E475" s="119">
        <v>0.6</v>
      </c>
      <c r="F475" s="120">
        <v>170.98</v>
      </c>
      <c r="G475" s="119">
        <f t="shared" si="48"/>
        <v>102.6</v>
      </c>
      <c r="H475" s="181"/>
      <c r="I475" s="184">
        <f t="shared" si="49"/>
        <v>170.98</v>
      </c>
      <c r="J475" s="140">
        <f t="shared" si="50"/>
        <v>0</v>
      </c>
      <c r="K475" s="145">
        <f t="shared" si="51"/>
        <v>0.6</v>
      </c>
      <c r="L475" s="145">
        <f t="shared" si="52"/>
        <v>170.98</v>
      </c>
      <c r="M475" s="146">
        <f t="shared" si="53"/>
        <v>102.58799999999999</v>
      </c>
      <c r="N475" s="90"/>
    </row>
    <row r="476" spans="1:14" x14ac:dyDescent="0.25">
      <c r="A476" s="87" t="s">
        <v>145</v>
      </c>
      <c r="B476" s="87" t="s">
        <v>153</v>
      </c>
      <c r="C476" s="89" t="s">
        <v>154</v>
      </c>
      <c r="D476" s="88" t="s">
        <v>80</v>
      </c>
      <c r="E476" s="119">
        <v>1</v>
      </c>
      <c r="F476" s="120">
        <v>119.68</v>
      </c>
      <c r="G476" s="119">
        <f t="shared" si="48"/>
        <v>119.7</v>
      </c>
      <c r="H476" s="181"/>
      <c r="I476" s="184">
        <f t="shared" si="49"/>
        <v>119.68</v>
      </c>
      <c r="J476" s="140">
        <f t="shared" si="50"/>
        <v>0</v>
      </c>
      <c r="K476" s="145">
        <f t="shared" si="51"/>
        <v>1</v>
      </c>
      <c r="L476" s="145">
        <f t="shared" si="52"/>
        <v>119.68</v>
      </c>
      <c r="M476" s="146">
        <f t="shared" si="53"/>
        <v>119.68</v>
      </c>
      <c r="N476" s="90"/>
    </row>
    <row r="477" spans="1:14" ht="30" x14ac:dyDescent="0.25">
      <c r="A477" s="87" t="s">
        <v>323</v>
      </c>
      <c r="B477" s="87" t="s">
        <v>156</v>
      </c>
      <c r="C477" s="89" t="s">
        <v>157</v>
      </c>
      <c r="D477" s="88" t="s">
        <v>80</v>
      </c>
      <c r="E477" s="119">
        <v>300.5</v>
      </c>
      <c r="F477" s="120">
        <v>80.23</v>
      </c>
      <c r="G477" s="119">
        <f t="shared" si="48"/>
        <v>24100.1</v>
      </c>
      <c r="H477" s="181"/>
      <c r="I477" s="184">
        <f t="shared" si="49"/>
        <v>80.23</v>
      </c>
      <c r="J477" s="140">
        <f t="shared" si="50"/>
        <v>0</v>
      </c>
      <c r="K477" s="145">
        <f t="shared" si="51"/>
        <v>300.5</v>
      </c>
      <c r="L477" s="145">
        <f t="shared" si="52"/>
        <v>80.23</v>
      </c>
      <c r="M477" s="146">
        <f t="shared" si="53"/>
        <v>24109.115000000002</v>
      </c>
      <c r="N477" s="90"/>
    </row>
    <row r="478" spans="1:14" ht="30" x14ac:dyDescent="0.25">
      <c r="A478" s="87" t="s">
        <v>327</v>
      </c>
      <c r="B478" s="87" t="s">
        <v>159</v>
      </c>
      <c r="C478" s="89" t="s">
        <v>157</v>
      </c>
      <c r="D478" s="88" t="s">
        <v>80</v>
      </c>
      <c r="E478" s="119">
        <v>170.8</v>
      </c>
      <c r="F478" s="120">
        <v>124.95</v>
      </c>
      <c r="G478" s="119">
        <f t="shared" si="48"/>
        <v>21350</v>
      </c>
      <c r="H478" s="181"/>
      <c r="I478" s="184">
        <f t="shared" si="49"/>
        <v>124.95</v>
      </c>
      <c r="J478" s="140">
        <f t="shared" si="50"/>
        <v>0</v>
      </c>
      <c r="K478" s="145">
        <f t="shared" si="51"/>
        <v>170.8</v>
      </c>
      <c r="L478" s="145">
        <f t="shared" si="52"/>
        <v>124.95</v>
      </c>
      <c r="M478" s="146">
        <f t="shared" si="53"/>
        <v>21341.460000000003</v>
      </c>
      <c r="N478" s="90"/>
    </row>
    <row r="479" spans="1:14" ht="30" x14ac:dyDescent="0.25">
      <c r="A479" s="87" t="s">
        <v>330</v>
      </c>
      <c r="B479" s="87" t="s">
        <v>161</v>
      </c>
      <c r="C479" s="89" t="s">
        <v>157</v>
      </c>
      <c r="D479" s="88" t="s">
        <v>80</v>
      </c>
      <c r="E479" s="119">
        <v>129.69999999999999</v>
      </c>
      <c r="F479" s="120">
        <v>247.39</v>
      </c>
      <c r="G479" s="119">
        <f t="shared" si="48"/>
        <v>32087.8</v>
      </c>
      <c r="H479" s="180"/>
      <c r="I479" s="184">
        <f t="shared" si="49"/>
        <v>247.39</v>
      </c>
      <c r="J479" s="140">
        <f t="shared" si="50"/>
        <v>0</v>
      </c>
      <c r="K479" s="145">
        <f t="shared" si="51"/>
        <v>129.69999999999999</v>
      </c>
      <c r="L479" s="145">
        <f t="shared" si="52"/>
        <v>247.39</v>
      </c>
      <c r="M479" s="146">
        <f t="shared" si="53"/>
        <v>32086.482999999997</v>
      </c>
      <c r="N479" s="90"/>
    </row>
    <row r="480" spans="1:14" x14ac:dyDescent="0.25">
      <c r="A480" s="87" t="s">
        <v>333</v>
      </c>
      <c r="B480" s="87" t="s">
        <v>163</v>
      </c>
      <c r="C480" s="89" t="s">
        <v>164</v>
      </c>
      <c r="D480" s="88" t="s">
        <v>80</v>
      </c>
      <c r="E480" s="119">
        <v>131.5</v>
      </c>
      <c r="F480" s="120">
        <v>159.13999999999999</v>
      </c>
      <c r="G480" s="119">
        <f t="shared" si="48"/>
        <v>20921.7</v>
      </c>
      <c r="H480" s="180"/>
      <c r="I480" s="184">
        <f t="shared" si="49"/>
        <v>159.13999999999999</v>
      </c>
      <c r="J480" s="140">
        <f t="shared" si="50"/>
        <v>0</v>
      </c>
      <c r="K480" s="145">
        <f t="shared" si="51"/>
        <v>131.5</v>
      </c>
      <c r="L480" s="145">
        <f t="shared" si="52"/>
        <v>159.13999999999999</v>
      </c>
      <c r="M480" s="146">
        <f t="shared" si="53"/>
        <v>20926.91</v>
      </c>
      <c r="N480" s="90"/>
    </row>
    <row r="481" spans="1:14" x14ac:dyDescent="0.25">
      <c r="A481" s="121"/>
      <c r="B481" s="122" t="s">
        <v>35</v>
      </c>
      <c r="C481" s="123" t="s">
        <v>165</v>
      </c>
      <c r="D481" s="121"/>
      <c r="E481" s="121"/>
      <c r="F481" s="129"/>
      <c r="G481" s="130"/>
      <c r="H481" s="174"/>
      <c r="I481" s="185"/>
      <c r="J481" s="141"/>
      <c r="K481" s="149"/>
      <c r="L481" s="149"/>
      <c r="M481" s="150"/>
      <c r="N481" s="90"/>
    </row>
    <row r="482" spans="1:14" x14ac:dyDescent="0.25">
      <c r="A482" s="87" t="s">
        <v>148</v>
      </c>
      <c r="B482" s="87" t="s">
        <v>167</v>
      </c>
      <c r="C482" s="89" t="s">
        <v>168</v>
      </c>
      <c r="D482" s="88" t="s">
        <v>63</v>
      </c>
      <c r="E482" s="119">
        <v>122.9</v>
      </c>
      <c r="F482" s="120">
        <v>32.880000000000003</v>
      </c>
      <c r="G482" s="119">
        <f>ROUND(ROUND(F482,1)*ROUND(E482,1),1)</f>
        <v>4043.4</v>
      </c>
      <c r="H482" s="181"/>
      <c r="I482" s="184">
        <f t="shared" si="49"/>
        <v>32.880000000000003</v>
      </c>
      <c r="J482" s="140">
        <f t="shared" si="50"/>
        <v>0</v>
      </c>
      <c r="K482" s="145">
        <f t="shared" si="51"/>
        <v>122.9</v>
      </c>
      <c r="L482" s="145">
        <f t="shared" si="52"/>
        <v>32.880000000000003</v>
      </c>
      <c r="M482" s="146">
        <f t="shared" si="53"/>
        <v>4040.9520000000007</v>
      </c>
      <c r="N482" s="90"/>
    </row>
    <row r="483" spans="1:14" ht="30" x14ac:dyDescent="0.25">
      <c r="A483" s="87" t="s">
        <v>152</v>
      </c>
      <c r="B483" s="87" t="s">
        <v>170</v>
      </c>
      <c r="C483" s="89" t="s">
        <v>171</v>
      </c>
      <c r="D483" s="88" t="s">
        <v>63</v>
      </c>
      <c r="E483" s="119">
        <v>122.9</v>
      </c>
      <c r="F483" s="120">
        <v>6.58</v>
      </c>
      <c r="G483" s="119">
        <f>ROUND(ROUND(F483,1)*ROUND(E483,1),1)</f>
        <v>811.1</v>
      </c>
      <c r="H483" s="180"/>
      <c r="I483" s="184">
        <f t="shared" si="49"/>
        <v>6.58</v>
      </c>
      <c r="J483" s="140">
        <f t="shared" si="50"/>
        <v>0</v>
      </c>
      <c r="K483" s="145">
        <f t="shared" si="51"/>
        <v>122.9</v>
      </c>
      <c r="L483" s="145">
        <f t="shared" si="52"/>
        <v>6.58</v>
      </c>
      <c r="M483" s="146">
        <f t="shared" si="53"/>
        <v>808.68200000000002</v>
      </c>
      <c r="N483" s="90"/>
    </row>
    <row r="484" spans="1:14" x14ac:dyDescent="0.25">
      <c r="A484" s="121"/>
      <c r="B484" s="122" t="s">
        <v>36</v>
      </c>
      <c r="C484" s="123" t="s">
        <v>172</v>
      </c>
      <c r="D484" s="121"/>
      <c r="E484" s="121"/>
      <c r="F484" s="129"/>
      <c r="G484" s="130"/>
      <c r="H484" s="174"/>
      <c r="I484" s="185"/>
      <c r="J484" s="141"/>
      <c r="K484" s="149"/>
      <c r="L484" s="149"/>
      <c r="M484" s="150"/>
      <c r="N484" s="90"/>
    </row>
    <row r="485" spans="1:14" ht="30" x14ac:dyDescent="0.25">
      <c r="A485" s="87" t="s">
        <v>166</v>
      </c>
      <c r="B485" s="87" t="s">
        <v>174</v>
      </c>
      <c r="C485" s="89" t="s">
        <v>175</v>
      </c>
      <c r="D485" s="88" t="s">
        <v>44</v>
      </c>
      <c r="E485" s="119">
        <v>1.3</v>
      </c>
      <c r="F485" s="120">
        <v>114.68</v>
      </c>
      <c r="G485" s="119">
        <f>ROUND(ROUND(F485,1)*ROUND(E485,1),1)</f>
        <v>149.1</v>
      </c>
      <c r="H485" s="181"/>
      <c r="I485" s="184">
        <f t="shared" si="49"/>
        <v>114.68</v>
      </c>
      <c r="J485" s="140">
        <f t="shared" si="50"/>
        <v>0</v>
      </c>
      <c r="K485" s="145">
        <f t="shared" si="51"/>
        <v>1.3</v>
      </c>
      <c r="L485" s="145">
        <f t="shared" si="52"/>
        <v>114.68</v>
      </c>
      <c r="M485" s="146">
        <f t="shared" si="53"/>
        <v>149.084</v>
      </c>
      <c r="N485" s="90"/>
    </row>
    <row r="486" spans="1:14" ht="30" x14ac:dyDescent="0.25">
      <c r="A486" s="87" t="s">
        <v>169</v>
      </c>
      <c r="B486" s="87" t="s">
        <v>177</v>
      </c>
      <c r="C486" s="89" t="s">
        <v>178</v>
      </c>
      <c r="D486" s="88" t="s">
        <v>80</v>
      </c>
      <c r="E486" s="119">
        <v>4.9000000000000004</v>
      </c>
      <c r="F486" s="120">
        <v>3143.4799999999996</v>
      </c>
      <c r="G486" s="119">
        <f>ROUND(ROUND(F486,1)*ROUND(E486,1),1)</f>
        <v>15403.2</v>
      </c>
      <c r="H486" s="181"/>
      <c r="I486" s="184">
        <f t="shared" si="49"/>
        <v>3143.4799999999996</v>
      </c>
      <c r="J486" s="140">
        <f t="shared" si="50"/>
        <v>0</v>
      </c>
      <c r="K486" s="145">
        <f t="shared" si="51"/>
        <v>4.9000000000000004</v>
      </c>
      <c r="L486" s="145">
        <f t="shared" si="52"/>
        <v>3143.4799999999996</v>
      </c>
      <c r="M486" s="146">
        <f t="shared" si="53"/>
        <v>15403.052</v>
      </c>
      <c r="N486" s="90"/>
    </row>
    <row r="487" spans="1:14" ht="30" x14ac:dyDescent="0.25">
      <c r="A487" s="87" t="s">
        <v>173</v>
      </c>
      <c r="B487" s="87" t="s">
        <v>180</v>
      </c>
      <c r="C487" s="89" t="s">
        <v>181</v>
      </c>
      <c r="D487" s="88" t="s">
        <v>80</v>
      </c>
      <c r="E487" s="119">
        <v>13.5</v>
      </c>
      <c r="F487" s="120">
        <v>3092.45</v>
      </c>
      <c r="G487" s="119">
        <f>ROUND(ROUND(F487,1)*ROUND(E487,1),1)</f>
        <v>41748.800000000003</v>
      </c>
      <c r="H487" s="181"/>
      <c r="I487" s="184">
        <f t="shared" si="49"/>
        <v>3092.45</v>
      </c>
      <c r="J487" s="140">
        <f t="shared" si="50"/>
        <v>0</v>
      </c>
      <c r="K487" s="145">
        <f t="shared" si="51"/>
        <v>13.5</v>
      </c>
      <c r="L487" s="145">
        <f t="shared" si="52"/>
        <v>3092.45</v>
      </c>
      <c r="M487" s="146">
        <f t="shared" si="53"/>
        <v>41748.074999999997</v>
      </c>
      <c r="N487" s="90"/>
    </row>
    <row r="488" spans="1:14" x14ac:dyDescent="0.25">
      <c r="A488" s="121"/>
      <c r="B488" s="122" t="s">
        <v>37</v>
      </c>
      <c r="C488" s="123" t="s">
        <v>182</v>
      </c>
      <c r="D488" s="121"/>
      <c r="E488" s="121"/>
      <c r="F488" s="129"/>
      <c r="G488" s="130"/>
      <c r="H488" s="174"/>
      <c r="I488" s="185"/>
      <c r="J488" s="141"/>
      <c r="K488" s="149"/>
      <c r="L488" s="149"/>
      <c r="M488" s="150"/>
      <c r="N488" s="90"/>
    </row>
    <row r="489" spans="1:14" ht="30" x14ac:dyDescent="0.25">
      <c r="A489" s="87" t="s">
        <v>176</v>
      </c>
      <c r="B489" s="87" t="s">
        <v>184</v>
      </c>
      <c r="C489" s="89" t="s">
        <v>185</v>
      </c>
      <c r="D489" s="88" t="s">
        <v>44</v>
      </c>
      <c r="E489" s="119">
        <v>13</v>
      </c>
      <c r="F489" s="120">
        <v>82.86</v>
      </c>
      <c r="G489" s="119">
        <f t="shared" ref="G489:G498" si="54">ROUND(ROUND(F489,1)*ROUND(E489,1),1)</f>
        <v>1077.7</v>
      </c>
      <c r="H489" s="181"/>
      <c r="I489" s="184">
        <f t="shared" si="49"/>
        <v>82.86</v>
      </c>
      <c r="J489" s="140">
        <f t="shared" si="50"/>
        <v>0</v>
      </c>
      <c r="K489" s="145">
        <f t="shared" si="51"/>
        <v>13</v>
      </c>
      <c r="L489" s="145">
        <f t="shared" si="52"/>
        <v>82.86</v>
      </c>
      <c r="M489" s="146">
        <f t="shared" si="53"/>
        <v>1077.18</v>
      </c>
      <c r="N489" s="90"/>
    </row>
    <row r="490" spans="1:14" x14ac:dyDescent="0.25">
      <c r="A490" s="87" t="s">
        <v>179</v>
      </c>
      <c r="B490" s="87" t="s">
        <v>187</v>
      </c>
      <c r="C490" s="89" t="s">
        <v>188</v>
      </c>
      <c r="D490" s="88" t="s">
        <v>44</v>
      </c>
      <c r="E490" s="119">
        <v>1.3</v>
      </c>
      <c r="F490" s="120">
        <v>164.79</v>
      </c>
      <c r="G490" s="119">
        <f t="shared" si="54"/>
        <v>214.2</v>
      </c>
      <c r="H490" s="181"/>
      <c r="I490" s="184">
        <f t="shared" si="49"/>
        <v>164.79</v>
      </c>
      <c r="J490" s="140">
        <f t="shared" si="50"/>
        <v>0</v>
      </c>
      <c r="K490" s="145">
        <f t="shared" si="51"/>
        <v>1.3</v>
      </c>
      <c r="L490" s="145">
        <f t="shared" si="52"/>
        <v>164.79</v>
      </c>
      <c r="M490" s="146">
        <f t="shared" si="53"/>
        <v>214.227</v>
      </c>
      <c r="N490" s="90"/>
    </row>
    <row r="491" spans="1:14" x14ac:dyDescent="0.25">
      <c r="A491" s="87" t="s">
        <v>183</v>
      </c>
      <c r="B491" s="87" t="s">
        <v>190</v>
      </c>
      <c r="C491" s="89" t="s">
        <v>191</v>
      </c>
      <c r="D491" s="88" t="s">
        <v>44</v>
      </c>
      <c r="E491" s="119">
        <v>127.5</v>
      </c>
      <c r="F491" s="120">
        <v>302.54000000000002</v>
      </c>
      <c r="G491" s="119">
        <f t="shared" si="54"/>
        <v>38568.800000000003</v>
      </c>
      <c r="H491" s="181"/>
      <c r="I491" s="184">
        <f t="shared" si="49"/>
        <v>302.54000000000002</v>
      </c>
      <c r="J491" s="140">
        <f t="shared" si="50"/>
        <v>0</v>
      </c>
      <c r="K491" s="145">
        <f t="shared" si="51"/>
        <v>127.5</v>
      </c>
      <c r="L491" s="145">
        <f t="shared" si="52"/>
        <v>302.54000000000002</v>
      </c>
      <c r="M491" s="146">
        <f t="shared" si="53"/>
        <v>38573.850000000006</v>
      </c>
      <c r="N491" s="90"/>
    </row>
    <row r="492" spans="1:14" ht="30" x14ac:dyDescent="0.25">
      <c r="A492" s="87" t="s">
        <v>186</v>
      </c>
      <c r="B492" s="87" t="s">
        <v>193</v>
      </c>
      <c r="C492" s="89" t="s">
        <v>194</v>
      </c>
      <c r="D492" s="88" t="s">
        <v>44</v>
      </c>
      <c r="E492" s="119">
        <v>201.7</v>
      </c>
      <c r="F492" s="120">
        <v>23.2</v>
      </c>
      <c r="G492" s="119">
        <f t="shared" si="54"/>
        <v>4679.3999999999996</v>
      </c>
      <c r="H492" s="180">
        <v>-177</v>
      </c>
      <c r="I492" s="184">
        <f t="shared" si="49"/>
        <v>23.2</v>
      </c>
      <c r="J492" s="140">
        <f t="shared" si="50"/>
        <v>-4106.3999999999996</v>
      </c>
      <c r="K492" s="145">
        <f t="shared" si="51"/>
        <v>24.699999999999989</v>
      </c>
      <c r="L492" s="145">
        <f t="shared" si="52"/>
        <v>23.2</v>
      </c>
      <c r="M492" s="146">
        <f t="shared" si="53"/>
        <v>573.03999999999974</v>
      </c>
      <c r="N492" s="90"/>
    </row>
    <row r="493" spans="1:14" ht="45" x14ac:dyDescent="0.25">
      <c r="A493" s="87" t="s">
        <v>189</v>
      </c>
      <c r="B493" s="87" t="s">
        <v>196</v>
      </c>
      <c r="C493" s="89" t="s">
        <v>197</v>
      </c>
      <c r="D493" s="88" t="s">
        <v>44</v>
      </c>
      <c r="E493" s="119">
        <v>177</v>
      </c>
      <c r="F493" s="120">
        <v>338.17</v>
      </c>
      <c r="G493" s="119">
        <f t="shared" si="54"/>
        <v>59861.4</v>
      </c>
      <c r="H493" s="180">
        <v>-177</v>
      </c>
      <c r="I493" s="184">
        <f t="shared" si="49"/>
        <v>338.17</v>
      </c>
      <c r="J493" s="140">
        <f t="shared" si="50"/>
        <v>-59856.090000000004</v>
      </c>
      <c r="K493" s="145">
        <f t="shared" si="51"/>
        <v>0</v>
      </c>
      <c r="L493" s="145">
        <f t="shared" si="52"/>
        <v>338.17</v>
      </c>
      <c r="M493" s="146">
        <f t="shared" si="53"/>
        <v>0</v>
      </c>
      <c r="N493" s="90"/>
    </row>
    <row r="494" spans="1:14" ht="45" x14ac:dyDescent="0.25">
      <c r="A494" s="87" t="s">
        <v>192</v>
      </c>
      <c r="B494" s="87" t="s">
        <v>199</v>
      </c>
      <c r="C494" s="89" t="s">
        <v>200</v>
      </c>
      <c r="D494" s="88" t="s">
        <v>44</v>
      </c>
      <c r="E494" s="119">
        <v>24.7</v>
      </c>
      <c r="F494" s="120">
        <v>396.71</v>
      </c>
      <c r="G494" s="119">
        <f t="shared" si="54"/>
        <v>9798.5</v>
      </c>
      <c r="H494" s="181"/>
      <c r="I494" s="184">
        <f t="shared" si="49"/>
        <v>396.71</v>
      </c>
      <c r="J494" s="140">
        <f t="shared" si="50"/>
        <v>0</v>
      </c>
      <c r="K494" s="145">
        <f t="shared" si="51"/>
        <v>24.7</v>
      </c>
      <c r="L494" s="145">
        <f t="shared" si="52"/>
        <v>396.71</v>
      </c>
      <c r="M494" s="146">
        <f t="shared" si="53"/>
        <v>9798.7369999999992</v>
      </c>
      <c r="N494" s="90"/>
    </row>
    <row r="495" spans="1:14" ht="30" x14ac:dyDescent="0.25">
      <c r="A495" s="87" t="s">
        <v>195</v>
      </c>
      <c r="B495" s="87" t="s">
        <v>202</v>
      </c>
      <c r="C495" s="89" t="s">
        <v>203</v>
      </c>
      <c r="D495" s="88" t="s">
        <v>44</v>
      </c>
      <c r="E495" s="119">
        <v>25.9</v>
      </c>
      <c r="F495" s="120">
        <v>443.02</v>
      </c>
      <c r="G495" s="119">
        <f t="shared" si="54"/>
        <v>11473.7</v>
      </c>
      <c r="H495" s="181"/>
      <c r="I495" s="184">
        <f t="shared" si="49"/>
        <v>443.02</v>
      </c>
      <c r="J495" s="140">
        <f t="shared" si="50"/>
        <v>0</v>
      </c>
      <c r="K495" s="145">
        <f t="shared" si="51"/>
        <v>25.9</v>
      </c>
      <c r="L495" s="145">
        <f t="shared" si="52"/>
        <v>443.02</v>
      </c>
      <c r="M495" s="146">
        <f t="shared" si="53"/>
        <v>11474.217999999999</v>
      </c>
      <c r="N495" s="90"/>
    </row>
    <row r="496" spans="1:14" ht="30" x14ac:dyDescent="0.25">
      <c r="A496" s="87" t="s">
        <v>198</v>
      </c>
      <c r="B496" s="87" t="s">
        <v>205</v>
      </c>
      <c r="C496" s="89" t="s">
        <v>206</v>
      </c>
      <c r="D496" s="88" t="s">
        <v>44</v>
      </c>
      <c r="E496" s="119">
        <v>114.5</v>
      </c>
      <c r="F496" s="120">
        <v>545.42999999999995</v>
      </c>
      <c r="G496" s="119">
        <f t="shared" si="54"/>
        <v>62448.3</v>
      </c>
      <c r="H496" s="180">
        <v>-114.5</v>
      </c>
      <c r="I496" s="184">
        <f t="shared" si="49"/>
        <v>545.42999999999995</v>
      </c>
      <c r="J496" s="140">
        <f t="shared" si="50"/>
        <v>-62451.734999999993</v>
      </c>
      <c r="K496" s="145">
        <f t="shared" si="51"/>
        <v>0</v>
      </c>
      <c r="L496" s="145">
        <f t="shared" si="52"/>
        <v>545.42999999999995</v>
      </c>
      <c r="M496" s="146">
        <f t="shared" si="53"/>
        <v>0</v>
      </c>
      <c r="N496" s="90"/>
    </row>
    <row r="497" spans="1:14" ht="45" x14ac:dyDescent="0.25">
      <c r="A497" s="87" t="s">
        <v>201</v>
      </c>
      <c r="B497" s="87" t="s">
        <v>214</v>
      </c>
      <c r="C497" s="89" t="s">
        <v>215</v>
      </c>
      <c r="D497" s="88" t="s">
        <v>44</v>
      </c>
      <c r="E497" s="119">
        <v>1.3</v>
      </c>
      <c r="F497" s="120">
        <v>338.08</v>
      </c>
      <c r="G497" s="119">
        <f t="shared" si="54"/>
        <v>439.5</v>
      </c>
      <c r="H497" s="181"/>
      <c r="I497" s="184">
        <f t="shared" si="49"/>
        <v>338.08</v>
      </c>
      <c r="J497" s="140">
        <f t="shared" si="50"/>
        <v>0</v>
      </c>
      <c r="K497" s="145">
        <f t="shared" si="51"/>
        <v>1.3</v>
      </c>
      <c r="L497" s="145">
        <f t="shared" si="52"/>
        <v>338.08</v>
      </c>
      <c r="M497" s="146">
        <f t="shared" si="53"/>
        <v>439.50400000000002</v>
      </c>
      <c r="N497" s="90"/>
    </row>
    <row r="498" spans="1:14" x14ac:dyDescent="0.25">
      <c r="A498" s="87" t="s">
        <v>204</v>
      </c>
      <c r="B498" s="87" t="s">
        <v>217</v>
      </c>
      <c r="C498" s="89" t="s">
        <v>218</v>
      </c>
      <c r="D498" s="88" t="s">
        <v>44</v>
      </c>
      <c r="E498" s="119">
        <v>0.1</v>
      </c>
      <c r="F498" s="120">
        <v>240.69</v>
      </c>
      <c r="G498" s="119">
        <f t="shared" si="54"/>
        <v>24.1</v>
      </c>
      <c r="H498" s="181"/>
      <c r="I498" s="184">
        <f t="shared" si="49"/>
        <v>240.69</v>
      </c>
      <c r="J498" s="140">
        <f t="shared" si="50"/>
        <v>0</v>
      </c>
      <c r="K498" s="145">
        <f t="shared" si="51"/>
        <v>0.1</v>
      </c>
      <c r="L498" s="145">
        <f t="shared" si="52"/>
        <v>240.69</v>
      </c>
      <c r="M498" s="146">
        <f t="shared" si="53"/>
        <v>24.069000000000003</v>
      </c>
      <c r="N498" s="90"/>
    </row>
    <row r="499" spans="1:14" x14ac:dyDescent="0.25">
      <c r="A499" s="121"/>
      <c r="B499" s="122" t="s">
        <v>55</v>
      </c>
      <c r="C499" s="123" t="s">
        <v>219</v>
      </c>
      <c r="D499" s="121"/>
      <c r="E499" s="121"/>
      <c r="F499" s="129"/>
      <c r="G499" s="130"/>
      <c r="H499" s="174"/>
      <c r="I499" s="185"/>
      <c r="J499" s="141"/>
      <c r="K499" s="149"/>
      <c r="L499" s="149"/>
      <c r="M499" s="150"/>
      <c r="N499" s="90"/>
    </row>
    <row r="500" spans="1:14" ht="30" x14ac:dyDescent="0.25">
      <c r="A500" s="87" t="s">
        <v>207</v>
      </c>
      <c r="B500" s="87" t="s">
        <v>221</v>
      </c>
      <c r="C500" s="89" t="s">
        <v>222</v>
      </c>
      <c r="D500" s="88" t="s">
        <v>63</v>
      </c>
      <c r="E500" s="119">
        <v>116.9</v>
      </c>
      <c r="F500" s="120">
        <v>26.3</v>
      </c>
      <c r="G500" s="119">
        <f>ROUND(ROUND(F500,1)*ROUND(E500,1),1)</f>
        <v>3074.5</v>
      </c>
      <c r="H500" s="181"/>
      <c r="I500" s="184">
        <f t="shared" si="49"/>
        <v>26.3</v>
      </c>
      <c r="J500" s="140">
        <f t="shared" si="50"/>
        <v>0</v>
      </c>
      <c r="K500" s="145">
        <f t="shared" si="51"/>
        <v>116.9</v>
      </c>
      <c r="L500" s="145">
        <f t="shared" si="52"/>
        <v>26.3</v>
      </c>
      <c r="M500" s="146">
        <f t="shared" si="53"/>
        <v>3074.4700000000003</v>
      </c>
      <c r="N500" s="90"/>
    </row>
    <row r="501" spans="1:14" x14ac:dyDescent="0.25">
      <c r="A501" s="121"/>
      <c r="B501" s="122" t="s">
        <v>58</v>
      </c>
      <c r="C501" s="123" t="s">
        <v>223</v>
      </c>
      <c r="D501" s="121"/>
      <c r="E501" s="121"/>
      <c r="F501" s="129"/>
      <c r="G501" s="130"/>
      <c r="H501" s="174"/>
      <c r="I501" s="185"/>
      <c r="J501" s="141"/>
      <c r="K501" s="149"/>
      <c r="L501" s="149"/>
      <c r="M501" s="150"/>
      <c r="N501" s="90"/>
    </row>
    <row r="502" spans="1:14" ht="45" x14ac:dyDescent="0.25">
      <c r="A502" s="87" t="s">
        <v>210</v>
      </c>
      <c r="B502" s="87" t="s">
        <v>225</v>
      </c>
      <c r="C502" s="89" t="s">
        <v>226</v>
      </c>
      <c r="D502" s="88" t="s">
        <v>63</v>
      </c>
      <c r="E502" s="119">
        <v>110.7</v>
      </c>
      <c r="F502" s="120">
        <v>552.39</v>
      </c>
      <c r="G502" s="119">
        <f t="shared" ref="G502:G529" si="55">ROUND(ROUND(F502,1)*ROUND(E502,1),1)</f>
        <v>61150.7</v>
      </c>
      <c r="H502" s="181"/>
      <c r="I502" s="184">
        <f t="shared" ref="I502:I546" si="56">F502</f>
        <v>552.39</v>
      </c>
      <c r="J502" s="140">
        <f t="shared" ref="J502:J546" si="57">H502*I502</f>
        <v>0</v>
      </c>
      <c r="K502" s="145">
        <f t="shared" ref="K502:K546" si="58">E502+H502</f>
        <v>110.7</v>
      </c>
      <c r="L502" s="145">
        <f t="shared" ref="L502:L546" si="59">F502</f>
        <v>552.39</v>
      </c>
      <c r="M502" s="146">
        <f t="shared" ref="M502:M546" si="60">K502*L502</f>
        <v>61149.572999999997</v>
      </c>
      <c r="N502" s="90"/>
    </row>
    <row r="503" spans="1:14" ht="45" x14ac:dyDescent="0.25">
      <c r="A503" s="87" t="s">
        <v>213</v>
      </c>
      <c r="B503" s="87" t="s">
        <v>228</v>
      </c>
      <c r="C503" s="89" t="s">
        <v>229</v>
      </c>
      <c r="D503" s="88" t="s">
        <v>63</v>
      </c>
      <c r="E503" s="119">
        <v>110.7</v>
      </c>
      <c r="F503" s="120">
        <v>1060.07</v>
      </c>
      <c r="G503" s="119">
        <f t="shared" si="55"/>
        <v>117353.1</v>
      </c>
      <c r="H503" s="181"/>
      <c r="I503" s="184">
        <f t="shared" si="56"/>
        <v>1060.07</v>
      </c>
      <c r="J503" s="140">
        <f t="shared" si="57"/>
        <v>0</v>
      </c>
      <c r="K503" s="145">
        <f t="shared" si="58"/>
        <v>110.7</v>
      </c>
      <c r="L503" s="145">
        <f t="shared" si="59"/>
        <v>1060.07</v>
      </c>
      <c r="M503" s="146">
        <f t="shared" si="60"/>
        <v>117349.749</v>
      </c>
      <c r="N503" s="90"/>
    </row>
    <row r="504" spans="1:14" ht="45" x14ac:dyDescent="0.25">
      <c r="A504" s="87" t="s">
        <v>216</v>
      </c>
      <c r="B504" s="87" t="s">
        <v>231</v>
      </c>
      <c r="C504" s="89" t="s">
        <v>232</v>
      </c>
      <c r="D504" s="88" t="s">
        <v>233</v>
      </c>
      <c r="E504" s="119">
        <v>3</v>
      </c>
      <c r="F504" s="120">
        <v>260.41000000000003</v>
      </c>
      <c r="G504" s="119">
        <f t="shared" si="55"/>
        <v>781.2</v>
      </c>
      <c r="H504" s="181"/>
      <c r="I504" s="184">
        <f t="shared" si="56"/>
        <v>260.41000000000003</v>
      </c>
      <c r="J504" s="140">
        <f t="shared" si="57"/>
        <v>0</v>
      </c>
      <c r="K504" s="145">
        <f t="shared" si="58"/>
        <v>3</v>
      </c>
      <c r="L504" s="145">
        <f t="shared" si="59"/>
        <v>260.41000000000003</v>
      </c>
      <c r="M504" s="146">
        <f t="shared" si="60"/>
        <v>781.23</v>
      </c>
      <c r="N504" s="90"/>
    </row>
    <row r="505" spans="1:14" ht="45" x14ac:dyDescent="0.25">
      <c r="A505" s="87" t="s">
        <v>220</v>
      </c>
      <c r="B505" s="87" t="s">
        <v>235</v>
      </c>
      <c r="C505" s="89" t="s">
        <v>236</v>
      </c>
      <c r="D505" s="88" t="s">
        <v>233</v>
      </c>
      <c r="E505" s="119">
        <v>3</v>
      </c>
      <c r="F505" s="120">
        <v>1801.85</v>
      </c>
      <c r="G505" s="119">
        <f t="shared" si="55"/>
        <v>5405.7</v>
      </c>
      <c r="H505" s="181"/>
      <c r="I505" s="184">
        <f t="shared" si="56"/>
        <v>1801.85</v>
      </c>
      <c r="J505" s="140">
        <f t="shared" si="57"/>
        <v>0</v>
      </c>
      <c r="K505" s="145">
        <f t="shared" si="58"/>
        <v>3</v>
      </c>
      <c r="L505" s="145">
        <f t="shared" si="59"/>
        <v>1801.85</v>
      </c>
      <c r="M505" s="146">
        <f t="shared" si="60"/>
        <v>5405.5499999999993</v>
      </c>
      <c r="N505" s="90"/>
    </row>
    <row r="506" spans="1:14" ht="45" x14ac:dyDescent="0.25">
      <c r="A506" s="87" t="s">
        <v>224</v>
      </c>
      <c r="B506" s="87" t="s">
        <v>238</v>
      </c>
      <c r="C506" s="89" t="s">
        <v>239</v>
      </c>
      <c r="D506" s="88" t="s">
        <v>233</v>
      </c>
      <c r="E506" s="119">
        <v>10</v>
      </c>
      <c r="F506" s="120">
        <v>219.64</v>
      </c>
      <c r="G506" s="119">
        <f t="shared" si="55"/>
        <v>2196</v>
      </c>
      <c r="H506" s="180"/>
      <c r="I506" s="184">
        <f t="shared" si="56"/>
        <v>219.64</v>
      </c>
      <c r="J506" s="140">
        <f t="shared" si="57"/>
        <v>0</v>
      </c>
      <c r="K506" s="145">
        <f t="shared" si="58"/>
        <v>10</v>
      </c>
      <c r="L506" s="145">
        <f t="shared" si="59"/>
        <v>219.64</v>
      </c>
      <c r="M506" s="146">
        <f t="shared" si="60"/>
        <v>2196.3999999999996</v>
      </c>
      <c r="N506" s="90"/>
    </row>
    <row r="507" spans="1:14" ht="30" x14ac:dyDescent="0.25">
      <c r="A507" s="87" t="s">
        <v>227</v>
      </c>
      <c r="B507" s="87" t="s">
        <v>241</v>
      </c>
      <c r="C507" s="89" t="s">
        <v>242</v>
      </c>
      <c r="D507" s="88" t="s">
        <v>233</v>
      </c>
      <c r="E507" s="119">
        <v>5</v>
      </c>
      <c r="F507" s="120">
        <v>1129.77</v>
      </c>
      <c r="G507" s="119">
        <f t="shared" si="55"/>
        <v>5649</v>
      </c>
      <c r="H507" s="181"/>
      <c r="I507" s="184">
        <f t="shared" si="56"/>
        <v>1129.77</v>
      </c>
      <c r="J507" s="140">
        <f t="shared" si="57"/>
        <v>0</v>
      </c>
      <c r="K507" s="145">
        <f t="shared" si="58"/>
        <v>5</v>
      </c>
      <c r="L507" s="145">
        <f t="shared" si="59"/>
        <v>1129.77</v>
      </c>
      <c r="M507" s="146">
        <f t="shared" si="60"/>
        <v>5648.85</v>
      </c>
      <c r="N507" s="90"/>
    </row>
    <row r="508" spans="1:14" ht="45" x14ac:dyDescent="0.25">
      <c r="A508" s="87" t="s">
        <v>230</v>
      </c>
      <c r="B508" s="87" t="s">
        <v>244</v>
      </c>
      <c r="C508" s="89" t="s">
        <v>245</v>
      </c>
      <c r="D508" s="88" t="s">
        <v>233</v>
      </c>
      <c r="E508" s="119">
        <v>5</v>
      </c>
      <c r="F508" s="120">
        <v>1129.77</v>
      </c>
      <c r="G508" s="119">
        <f t="shared" si="55"/>
        <v>5649</v>
      </c>
      <c r="H508" s="180"/>
      <c r="I508" s="184">
        <f t="shared" si="56"/>
        <v>1129.77</v>
      </c>
      <c r="J508" s="140">
        <f t="shared" si="57"/>
        <v>0</v>
      </c>
      <c r="K508" s="145">
        <f t="shared" si="58"/>
        <v>5</v>
      </c>
      <c r="L508" s="145">
        <f t="shared" si="59"/>
        <v>1129.77</v>
      </c>
      <c r="M508" s="146">
        <f t="shared" si="60"/>
        <v>5648.85</v>
      </c>
      <c r="N508" s="90"/>
    </row>
    <row r="509" spans="1:14" ht="30" x14ac:dyDescent="0.25">
      <c r="A509" s="87" t="s">
        <v>234</v>
      </c>
      <c r="B509" s="87" t="s">
        <v>247</v>
      </c>
      <c r="C509" s="89" t="s">
        <v>248</v>
      </c>
      <c r="D509" s="88" t="s">
        <v>63</v>
      </c>
      <c r="E509" s="119">
        <v>61.5</v>
      </c>
      <c r="F509" s="120">
        <v>36.83</v>
      </c>
      <c r="G509" s="119">
        <f t="shared" si="55"/>
        <v>2263.1999999999998</v>
      </c>
      <c r="H509" s="182"/>
      <c r="I509" s="184">
        <f t="shared" si="56"/>
        <v>36.83</v>
      </c>
      <c r="J509" s="140">
        <f t="shared" si="57"/>
        <v>0</v>
      </c>
      <c r="K509" s="145">
        <f t="shared" si="58"/>
        <v>61.5</v>
      </c>
      <c r="L509" s="145">
        <f t="shared" si="59"/>
        <v>36.83</v>
      </c>
      <c r="M509" s="146">
        <f t="shared" si="60"/>
        <v>2265.0450000000001</v>
      </c>
      <c r="N509" s="90"/>
    </row>
    <row r="510" spans="1:14" x14ac:dyDescent="0.25">
      <c r="A510" s="87" t="s">
        <v>237</v>
      </c>
      <c r="B510" s="87" t="s">
        <v>250</v>
      </c>
      <c r="C510" s="89" t="s">
        <v>251</v>
      </c>
      <c r="D510" s="88" t="s">
        <v>63</v>
      </c>
      <c r="E510" s="119">
        <v>61.5</v>
      </c>
      <c r="F510" s="120">
        <v>27.62</v>
      </c>
      <c r="G510" s="119">
        <f t="shared" si="55"/>
        <v>1697.4</v>
      </c>
      <c r="H510" s="182"/>
      <c r="I510" s="184">
        <f t="shared" si="56"/>
        <v>27.62</v>
      </c>
      <c r="J510" s="140">
        <f t="shared" si="57"/>
        <v>0</v>
      </c>
      <c r="K510" s="145">
        <f t="shared" si="58"/>
        <v>61.5</v>
      </c>
      <c r="L510" s="145">
        <f t="shared" si="59"/>
        <v>27.62</v>
      </c>
      <c r="M510" s="146">
        <f t="shared" si="60"/>
        <v>1698.63</v>
      </c>
      <c r="N510" s="90"/>
    </row>
    <row r="511" spans="1:14" ht="45" x14ac:dyDescent="0.25">
      <c r="A511" s="87" t="s">
        <v>240</v>
      </c>
      <c r="B511" s="87" t="s">
        <v>253</v>
      </c>
      <c r="C511" s="89" t="s">
        <v>254</v>
      </c>
      <c r="D511" s="88" t="s">
        <v>233</v>
      </c>
      <c r="E511" s="119">
        <v>5</v>
      </c>
      <c r="F511" s="120">
        <v>7599.34</v>
      </c>
      <c r="G511" s="119">
        <f t="shared" si="55"/>
        <v>37996.5</v>
      </c>
      <c r="H511" s="181"/>
      <c r="I511" s="184">
        <f t="shared" si="56"/>
        <v>7599.34</v>
      </c>
      <c r="J511" s="140">
        <f t="shared" si="57"/>
        <v>0</v>
      </c>
      <c r="K511" s="145">
        <f t="shared" si="58"/>
        <v>5</v>
      </c>
      <c r="L511" s="145">
        <f t="shared" si="59"/>
        <v>7599.34</v>
      </c>
      <c r="M511" s="146">
        <f t="shared" si="60"/>
        <v>37996.699999999997</v>
      </c>
      <c r="N511" s="90"/>
    </row>
    <row r="512" spans="1:14" ht="30" x14ac:dyDescent="0.25">
      <c r="A512" s="87" t="s">
        <v>243</v>
      </c>
      <c r="B512" s="87" t="s">
        <v>436</v>
      </c>
      <c r="C512" s="89" t="s">
        <v>437</v>
      </c>
      <c r="D512" s="88" t="s">
        <v>233</v>
      </c>
      <c r="E512" s="119">
        <v>2</v>
      </c>
      <c r="F512" s="120">
        <v>14566.86</v>
      </c>
      <c r="G512" s="119">
        <f t="shared" si="55"/>
        <v>29133.8</v>
      </c>
      <c r="H512" s="181"/>
      <c r="I512" s="184">
        <f t="shared" si="56"/>
        <v>14566.86</v>
      </c>
      <c r="J512" s="140">
        <f t="shared" si="57"/>
        <v>0</v>
      </c>
      <c r="K512" s="145">
        <f t="shared" si="58"/>
        <v>2</v>
      </c>
      <c r="L512" s="145">
        <f t="shared" si="59"/>
        <v>14566.86</v>
      </c>
      <c r="M512" s="146">
        <f t="shared" si="60"/>
        <v>29133.72</v>
      </c>
      <c r="N512" s="90"/>
    </row>
    <row r="513" spans="1:14" ht="30" x14ac:dyDescent="0.25">
      <c r="A513" s="87" t="s">
        <v>246</v>
      </c>
      <c r="B513" s="87" t="s">
        <v>256</v>
      </c>
      <c r="C513" s="89" t="s">
        <v>257</v>
      </c>
      <c r="D513" s="88" t="s">
        <v>233</v>
      </c>
      <c r="E513" s="119">
        <v>1</v>
      </c>
      <c r="F513" s="120">
        <v>14566.86</v>
      </c>
      <c r="G513" s="119">
        <f t="shared" si="55"/>
        <v>14566.9</v>
      </c>
      <c r="H513" s="182"/>
      <c r="I513" s="184">
        <f t="shared" si="56"/>
        <v>14566.86</v>
      </c>
      <c r="J513" s="140">
        <f t="shared" si="57"/>
        <v>0</v>
      </c>
      <c r="K513" s="145">
        <f t="shared" si="58"/>
        <v>1</v>
      </c>
      <c r="L513" s="145">
        <f t="shared" si="59"/>
        <v>14566.86</v>
      </c>
      <c r="M513" s="146">
        <f t="shared" si="60"/>
        <v>14566.86</v>
      </c>
      <c r="N513" s="90"/>
    </row>
    <row r="514" spans="1:14" ht="30" x14ac:dyDescent="0.25">
      <c r="A514" s="87" t="s">
        <v>249</v>
      </c>
      <c r="B514" s="87" t="s">
        <v>259</v>
      </c>
      <c r="C514" s="89" t="s">
        <v>260</v>
      </c>
      <c r="D514" s="88" t="s">
        <v>233</v>
      </c>
      <c r="E514" s="119">
        <v>2</v>
      </c>
      <c r="F514" s="120">
        <v>14566.86</v>
      </c>
      <c r="G514" s="119">
        <f t="shared" si="55"/>
        <v>29133.8</v>
      </c>
      <c r="H514" s="182"/>
      <c r="I514" s="184">
        <f t="shared" si="56"/>
        <v>14566.86</v>
      </c>
      <c r="J514" s="140">
        <f t="shared" si="57"/>
        <v>0</v>
      </c>
      <c r="K514" s="145">
        <f t="shared" si="58"/>
        <v>2</v>
      </c>
      <c r="L514" s="145">
        <f t="shared" si="59"/>
        <v>14566.86</v>
      </c>
      <c r="M514" s="146">
        <f t="shared" si="60"/>
        <v>29133.72</v>
      </c>
      <c r="N514" s="90"/>
    </row>
    <row r="515" spans="1:14" ht="30" x14ac:dyDescent="0.25">
      <c r="A515" s="87" t="s">
        <v>252</v>
      </c>
      <c r="B515" s="87" t="s">
        <v>262</v>
      </c>
      <c r="C515" s="89" t="s">
        <v>263</v>
      </c>
      <c r="D515" s="88" t="s">
        <v>233</v>
      </c>
      <c r="E515" s="119">
        <v>3</v>
      </c>
      <c r="F515" s="120">
        <v>775.98</v>
      </c>
      <c r="G515" s="119">
        <f t="shared" si="55"/>
        <v>2328</v>
      </c>
      <c r="H515" s="182"/>
      <c r="I515" s="184">
        <f t="shared" si="56"/>
        <v>775.98</v>
      </c>
      <c r="J515" s="140">
        <f t="shared" si="57"/>
        <v>0</v>
      </c>
      <c r="K515" s="145">
        <f t="shared" si="58"/>
        <v>3</v>
      </c>
      <c r="L515" s="145">
        <f t="shared" si="59"/>
        <v>775.98</v>
      </c>
      <c r="M515" s="146">
        <f t="shared" si="60"/>
        <v>2327.94</v>
      </c>
      <c r="N515" s="90"/>
    </row>
    <row r="516" spans="1:14" ht="30" x14ac:dyDescent="0.25">
      <c r="A516" s="87" t="s">
        <v>255</v>
      </c>
      <c r="B516" s="87" t="s">
        <v>265</v>
      </c>
      <c r="C516" s="89" t="s">
        <v>266</v>
      </c>
      <c r="D516" s="88" t="s">
        <v>233</v>
      </c>
      <c r="E516" s="119">
        <v>5</v>
      </c>
      <c r="F516" s="120">
        <v>1202.1099999999999</v>
      </c>
      <c r="G516" s="119">
        <f t="shared" si="55"/>
        <v>6010.5</v>
      </c>
      <c r="H516" s="182"/>
      <c r="I516" s="184">
        <f t="shared" si="56"/>
        <v>1202.1099999999999</v>
      </c>
      <c r="J516" s="140">
        <f t="shared" si="57"/>
        <v>0</v>
      </c>
      <c r="K516" s="145">
        <f t="shared" si="58"/>
        <v>5</v>
      </c>
      <c r="L516" s="145">
        <f t="shared" si="59"/>
        <v>1202.1099999999999</v>
      </c>
      <c r="M516" s="146">
        <f t="shared" si="60"/>
        <v>6010.5499999999993</v>
      </c>
      <c r="N516" s="90"/>
    </row>
    <row r="517" spans="1:14" ht="30" x14ac:dyDescent="0.25">
      <c r="A517" s="87" t="s">
        <v>258</v>
      </c>
      <c r="B517" s="87" t="s">
        <v>271</v>
      </c>
      <c r="C517" s="89" t="s">
        <v>272</v>
      </c>
      <c r="D517" s="88" t="s">
        <v>233</v>
      </c>
      <c r="E517" s="119">
        <v>2</v>
      </c>
      <c r="F517" s="120">
        <v>313.02</v>
      </c>
      <c r="G517" s="119">
        <f t="shared" si="55"/>
        <v>626</v>
      </c>
      <c r="H517" s="182"/>
      <c r="I517" s="184">
        <f t="shared" si="56"/>
        <v>313.02</v>
      </c>
      <c r="J517" s="140">
        <f t="shared" si="57"/>
        <v>0</v>
      </c>
      <c r="K517" s="145">
        <f t="shared" si="58"/>
        <v>2</v>
      </c>
      <c r="L517" s="145">
        <f t="shared" si="59"/>
        <v>313.02</v>
      </c>
      <c r="M517" s="146">
        <f t="shared" si="60"/>
        <v>626.04</v>
      </c>
      <c r="N517" s="90"/>
    </row>
    <row r="518" spans="1:14" ht="30" x14ac:dyDescent="0.25">
      <c r="A518" s="87" t="s">
        <v>261</v>
      </c>
      <c r="B518" s="87" t="s">
        <v>277</v>
      </c>
      <c r="C518" s="89" t="s">
        <v>278</v>
      </c>
      <c r="D518" s="88" t="s">
        <v>233</v>
      </c>
      <c r="E518" s="119">
        <v>1</v>
      </c>
      <c r="F518" s="120">
        <v>270.94</v>
      </c>
      <c r="G518" s="119">
        <f t="shared" si="55"/>
        <v>270.89999999999998</v>
      </c>
      <c r="H518" s="182"/>
      <c r="I518" s="184">
        <f t="shared" si="56"/>
        <v>270.94</v>
      </c>
      <c r="J518" s="140">
        <f t="shared" si="57"/>
        <v>0</v>
      </c>
      <c r="K518" s="145">
        <f t="shared" si="58"/>
        <v>1</v>
      </c>
      <c r="L518" s="145">
        <f t="shared" si="59"/>
        <v>270.94</v>
      </c>
      <c r="M518" s="146">
        <f t="shared" si="60"/>
        <v>270.94</v>
      </c>
      <c r="N518" s="90"/>
    </row>
    <row r="519" spans="1:14" ht="30" x14ac:dyDescent="0.25">
      <c r="A519" s="87" t="s">
        <v>264</v>
      </c>
      <c r="B519" s="87" t="s">
        <v>280</v>
      </c>
      <c r="C519" s="89" t="s">
        <v>281</v>
      </c>
      <c r="D519" s="88" t="s">
        <v>233</v>
      </c>
      <c r="E519" s="119">
        <v>1</v>
      </c>
      <c r="F519" s="120">
        <v>345.9</v>
      </c>
      <c r="G519" s="119">
        <f t="shared" si="55"/>
        <v>345.9</v>
      </c>
      <c r="H519" s="182"/>
      <c r="I519" s="184">
        <f t="shared" si="56"/>
        <v>345.9</v>
      </c>
      <c r="J519" s="140">
        <f t="shared" si="57"/>
        <v>0</v>
      </c>
      <c r="K519" s="145">
        <f t="shared" si="58"/>
        <v>1</v>
      </c>
      <c r="L519" s="145">
        <f t="shared" si="59"/>
        <v>345.9</v>
      </c>
      <c r="M519" s="146">
        <f t="shared" si="60"/>
        <v>345.9</v>
      </c>
      <c r="N519" s="90"/>
    </row>
    <row r="520" spans="1:14" ht="30" x14ac:dyDescent="0.25">
      <c r="A520" s="87" t="s">
        <v>267</v>
      </c>
      <c r="B520" s="87" t="s">
        <v>283</v>
      </c>
      <c r="C520" s="89" t="s">
        <v>284</v>
      </c>
      <c r="D520" s="88" t="s">
        <v>233</v>
      </c>
      <c r="E520" s="119">
        <v>1</v>
      </c>
      <c r="F520" s="120">
        <v>395.88</v>
      </c>
      <c r="G520" s="119">
        <f t="shared" si="55"/>
        <v>395.9</v>
      </c>
      <c r="H520" s="182"/>
      <c r="I520" s="184">
        <f t="shared" si="56"/>
        <v>395.88</v>
      </c>
      <c r="J520" s="140">
        <f t="shared" si="57"/>
        <v>0</v>
      </c>
      <c r="K520" s="145">
        <f t="shared" si="58"/>
        <v>1</v>
      </c>
      <c r="L520" s="145">
        <f t="shared" si="59"/>
        <v>395.88</v>
      </c>
      <c r="M520" s="146">
        <f t="shared" si="60"/>
        <v>395.88</v>
      </c>
      <c r="N520" s="90"/>
    </row>
    <row r="521" spans="1:14" ht="30" x14ac:dyDescent="0.25">
      <c r="A521" s="87" t="s">
        <v>270</v>
      </c>
      <c r="B521" s="87" t="s">
        <v>286</v>
      </c>
      <c r="C521" s="89" t="s">
        <v>287</v>
      </c>
      <c r="D521" s="88" t="s">
        <v>233</v>
      </c>
      <c r="E521" s="119">
        <v>5</v>
      </c>
      <c r="F521" s="120">
        <v>1530.92</v>
      </c>
      <c r="G521" s="119">
        <f t="shared" si="55"/>
        <v>7654.5</v>
      </c>
      <c r="H521" s="182"/>
      <c r="I521" s="184">
        <f t="shared" si="56"/>
        <v>1530.92</v>
      </c>
      <c r="J521" s="140">
        <f t="shared" si="57"/>
        <v>0</v>
      </c>
      <c r="K521" s="145">
        <f t="shared" si="58"/>
        <v>5</v>
      </c>
      <c r="L521" s="145">
        <f t="shared" si="59"/>
        <v>1530.92</v>
      </c>
      <c r="M521" s="146">
        <f t="shared" si="60"/>
        <v>7654.6</v>
      </c>
      <c r="N521" s="90"/>
    </row>
    <row r="522" spans="1:14" ht="30" x14ac:dyDescent="0.25">
      <c r="A522" s="87" t="s">
        <v>273</v>
      </c>
      <c r="B522" s="87" t="s">
        <v>289</v>
      </c>
      <c r="C522" s="89" t="s">
        <v>290</v>
      </c>
      <c r="D522" s="88" t="s">
        <v>233</v>
      </c>
      <c r="E522" s="119">
        <v>13</v>
      </c>
      <c r="F522" s="120">
        <v>211.75</v>
      </c>
      <c r="G522" s="119">
        <f t="shared" si="55"/>
        <v>2753.4</v>
      </c>
      <c r="H522" s="182"/>
      <c r="I522" s="184">
        <f t="shared" si="56"/>
        <v>211.75</v>
      </c>
      <c r="J522" s="140">
        <f t="shared" si="57"/>
        <v>0</v>
      </c>
      <c r="K522" s="145">
        <f t="shared" si="58"/>
        <v>13</v>
      </c>
      <c r="L522" s="145">
        <f t="shared" si="59"/>
        <v>211.75</v>
      </c>
      <c r="M522" s="146">
        <f t="shared" si="60"/>
        <v>2752.75</v>
      </c>
      <c r="N522" s="90"/>
    </row>
    <row r="523" spans="1:14" x14ac:dyDescent="0.25">
      <c r="A523" s="87" t="s">
        <v>276</v>
      </c>
      <c r="B523" s="87" t="s">
        <v>306</v>
      </c>
      <c r="C523" s="89" t="s">
        <v>307</v>
      </c>
      <c r="D523" s="88" t="s">
        <v>233</v>
      </c>
      <c r="E523" s="119">
        <v>5</v>
      </c>
      <c r="F523" s="120">
        <v>485.32</v>
      </c>
      <c r="G523" s="119">
        <f t="shared" si="55"/>
        <v>2426.5</v>
      </c>
      <c r="H523" s="182"/>
      <c r="I523" s="184">
        <f t="shared" si="56"/>
        <v>485.32</v>
      </c>
      <c r="J523" s="140">
        <f t="shared" si="57"/>
        <v>0</v>
      </c>
      <c r="K523" s="145">
        <f t="shared" si="58"/>
        <v>5</v>
      </c>
      <c r="L523" s="145">
        <f t="shared" si="59"/>
        <v>485.32</v>
      </c>
      <c r="M523" s="146">
        <f t="shared" si="60"/>
        <v>2426.6</v>
      </c>
      <c r="N523" s="90"/>
    </row>
    <row r="524" spans="1:14" ht="30" x14ac:dyDescent="0.25">
      <c r="A524" s="87" t="s">
        <v>279</v>
      </c>
      <c r="B524" s="87" t="s">
        <v>309</v>
      </c>
      <c r="C524" s="89" t="s">
        <v>310</v>
      </c>
      <c r="D524" s="88" t="s">
        <v>233</v>
      </c>
      <c r="E524" s="119">
        <v>1</v>
      </c>
      <c r="F524" s="120">
        <v>485.32</v>
      </c>
      <c r="G524" s="119">
        <f t="shared" si="55"/>
        <v>485.3</v>
      </c>
      <c r="H524" s="182"/>
      <c r="I524" s="184">
        <f t="shared" si="56"/>
        <v>485.32</v>
      </c>
      <c r="J524" s="140">
        <f t="shared" si="57"/>
        <v>0</v>
      </c>
      <c r="K524" s="145">
        <f t="shared" si="58"/>
        <v>1</v>
      </c>
      <c r="L524" s="145">
        <f t="shared" si="59"/>
        <v>485.32</v>
      </c>
      <c r="M524" s="146">
        <f t="shared" si="60"/>
        <v>485.32</v>
      </c>
      <c r="N524" s="90"/>
    </row>
    <row r="525" spans="1:14" ht="30" x14ac:dyDescent="0.25">
      <c r="A525" s="87" t="s">
        <v>282</v>
      </c>
      <c r="B525" s="87" t="s">
        <v>312</v>
      </c>
      <c r="C525" s="89" t="s">
        <v>313</v>
      </c>
      <c r="D525" s="88" t="s">
        <v>233</v>
      </c>
      <c r="E525" s="119">
        <v>1</v>
      </c>
      <c r="F525" s="120">
        <v>6510.34</v>
      </c>
      <c r="G525" s="119">
        <f t="shared" si="55"/>
        <v>6510.3</v>
      </c>
      <c r="H525" s="182"/>
      <c r="I525" s="184">
        <f t="shared" si="56"/>
        <v>6510.34</v>
      </c>
      <c r="J525" s="140">
        <f t="shared" si="57"/>
        <v>0</v>
      </c>
      <c r="K525" s="145">
        <f t="shared" si="58"/>
        <v>1</v>
      </c>
      <c r="L525" s="145">
        <f t="shared" si="59"/>
        <v>6510.34</v>
      </c>
      <c r="M525" s="146">
        <f t="shared" si="60"/>
        <v>6510.34</v>
      </c>
      <c r="N525" s="90"/>
    </row>
    <row r="526" spans="1:14" ht="30" x14ac:dyDescent="0.25">
      <c r="A526" s="87" t="s">
        <v>285</v>
      </c>
      <c r="B526" s="87" t="s">
        <v>315</v>
      </c>
      <c r="C526" s="89" t="s">
        <v>316</v>
      </c>
      <c r="D526" s="88" t="s">
        <v>233</v>
      </c>
      <c r="E526" s="119">
        <v>4</v>
      </c>
      <c r="F526" s="120">
        <v>485.32</v>
      </c>
      <c r="G526" s="119">
        <f t="shared" si="55"/>
        <v>1941.2</v>
      </c>
      <c r="H526" s="182"/>
      <c r="I526" s="184">
        <f t="shared" si="56"/>
        <v>485.32</v>
      </c>
      <c r="J526" s="140">
        <f t="shared" si="57"/>
        <v>0</v>
      </c>
      <c r="K526" s="145">
        <f t="shared" si="58"/>
        <v>4</v>
      </c>
      <c r="L526" s="145">
        <f t="shared" si="59"/>
        <v>485.32</v>
      </c>
      <c r="M526" s="146">
        <f t="shared" si="60"/>
        <v>1941.28</v>
      </c>
      <c r="N526" s="90"/>
    </row>
    <row r="527" spans="1:14" ht="30" x14ac:dyDescent="0.25">
      <c r="A527" s="87" t="s">
        <v>288</v>
      </c>
      <c r="B527" s="87" t="s">
        <v>318</v>
      </c>
      <c r="C527" s="89" t="s">
        <v>319</v>
      </c>
      <c r="D527" s="88" t="s">
        <v>233</v>
      </c>
      <c r="E527" s="119">
        <v>3</v>
      </c>
      <c r="F527" s="120">
        <v>6510.34</v>
      </c>
      <c r="G527" s="119">
        <f t="shared" si="55"/>
        <v>19530.900000000001</v>
      </c>
      <c r="H527" s="182"/>
      <c r="I527" s="184">
        <f t="shared" si="56"/>
        <v>6510.34</v>
      </c>
      <c r="J527" s="140">
        <f t="shared" si="57"/>
        <v>0</v>
      </c>
      <c r="K527" s="145">
        <f t="shared" si="58"/>
        <v>3</v>
      </c>
      <c r="L527" s="145">
        <f t="shared" si="59"/>
        <v>6510.34</v>
      </c>
      <c r="M527" s="146">
        <f t="shared" si="60"/>
        <v>19531.02</v>
      </c>
      <c r="N527" s="90"/>
    </row>
    <row r="528" spans="1:14" ht="30" x14ac:dyDescent="0.25">
      <c r="A528" s="87" t="s">
        <v>291</v>
      </c>
      <c r="B528" s="87" t="s">
        <v>321</v>
      </c>
      <c r="C528" s="89" t="s">
        <v>322</v>
      </c>
      <c r="D528" s="88" t="s">
        <v>233</v>
      </c>
      <c r="E528" s="119">
        <v>1</v>
      </c>
      <c r="F528" s="120">
        <v>6510.34</v>
      </c>
      <c r="G528" s="119">
        <f t="shared" si="55"/>
        <v>6510.3</v>
      </c>
      <c r="H528" s="182"/>
      <c r="I528" s="184">
        <f t="shared" si="56"/>
        <v>6510.34</v>
      </c>
      <c r="J528" s="140">
        <f t="shared" si="57"/>
        <v>0</v>
      </c>
      <c r="K528" s="145">
        <f t="shared" si="58"/>
        <v>1</v>
      </c>
      <c r="L528" s="145">
        <f t="shared" si="59"/>
        <v>6510.34</v>
      </c>
      <c r="M528" s="146">
        <f t="shared" si="60"/>
        <v>6510.34</v>
      </c>
      <c r="N528" s="90"/>
    </row>
    <row r="529" spans="1:14" ht="30" x14ac:dyDescent="0.25">
      <c r="A529" s="87" t="s">
        <v>294</v>
      </c>
      <c r="B529" s="87" t="s">
        <v>324</v>
      </c>
      <c r="C529" s="89" t="s">
        <v>325</v>
      </c>
      <c r="D529" s="88" t="s">
        <v>63</v>
      </c>
      <c r="E529" s="119">
        <v>116.9</v>
      </c>
      <c r="F529" s="120">
        <v>9.2100000000000009</v>
      </c>
      <c r="G529" s="119">
        <f t="shared" si="55"/>
        <v>1075.5</v>
      </c>
      <c r="H529" s="182"/>
      <c r="I529" s="184">
        <f t="shared" si="56"/>
        <v>9.2100000000000009</v>
      </c>
      <c r="J529" s="140">
        <f t="shared" si="57"/>
        <v>0</v>
      </c>
      <c r="K529" s="145">
        <f t="shared" si="58"/>
        <v>116.9</v>
      </c>
      <c r="L529" s="145">
        <f t="shared" si="59"/>
        <v>9.2100000000000009</v>
      </c>
      <c r="M529" s="146">
        <f t="shared" si="60"/>
        <v>1076.6490000000001</v>
      </c>
      <c r="N529" s="90"/>
    </row>
    <row r="530" spans="1:14" x14ac:dyDescent="0.25">
      <c r="A530" s="121"/>
      <c r="B530" s="122" t="s">
        <v>39</v>
      </c>
      <c r="C530" s="123" t="s">
        <v>326</v>
      </c>
      <c r="D530" s="121"/>
      <c r="E530" s="121"/>
      <c r="F530" s="129"/>
      <c r="G530" s="130"/>
      <c r="H530" s="186"/>
      <c r="I530" s="185"/>
      <c r="J530" s="141"/>
      <c r="K530" s="149"/>
      <c r="L530" s="149"/>
      <c r="M530" s="150"/>
      <c r="N530" s="90"/>
    </row>
    <row r="531" spans="1:14" ht="45" x14ac:dyDescent="0.25">
      <c r="A531" s="87" t="s">
        <v>297</v>
      </c>
      <c r="B531" s="87" t="s">
        <v>328</v>
      </c>
      <c r="C531" s="89" t="s">
        <v>329</v>
      </c>
      <c r="D531" s="88" t="s">
        <v>63</v>
      </c>
      <c r="E531" s="119">
        <v>1.5</v>
      </c>
      <c r="F531" s="120">
        <v>281.94</v>
      </c>
      <c r="G531" s="119">
        <f t="shared" ref="G531:G546" si="61">ROUND(ROUND(F531,1)*ROUND(E531,1),1)</f>
        <v>422.9</v>
      </c>
      <c r="H531" s="182"/>
      <c r="I531" s="184">
        <f t="shared" si="56"/>
        <v>281.94</v>
      </c>
      <c r="J531" s="140">
        <f t="shared" si="57"/>
        <v>0</v>
      </c>
      <c r="K531" s="145">
        <f t="shared" si="58"/>
        <v>1.5</v>
      </c>
      <c r="L531" s="145">
        <f t="shared" si="59"/>
        <v>281.94</v>
      </c>
      <c r="M531" s="146">
        <f t="shared" si="60"/>
        <v>422.90999999999997</v>
      </c>
      <c r="N531" s="90"/>
    </row>
    <row r="532" spans="1:14" x14ac:dyDescent="0.25">
      <c r="A532" s="87" t="s">
        <v>298</v>
      </c>
      <c r="B532" s="87" t="s">
        <v>331</v>
      </c>
      <c r="C532" s="89" t="s">
        <v>332</v>
      </c>
      <c r="D532" s="88" t="s">
        <v>80</v>
      </c>
      <c r="E532" s="119">
        <v>0.2</v>
      </c>
      <c r="F532" s="120">
        <v>2385.6799999999998</v>
      </c>
      <c r="G532" s="119">
        <f t="shared" si="61"/>
        <v>477.1</v>
      </c>
      <c r="H532" s="182"/>
      <c r="I532" s="184">
        <f t="shared" si="56"/>
        <v>2385.6799999999998</v>
      </c>
      <c r="J532" s="140">
        <f t="shared" si="57"/>
        <v>0</v>
      </c>
      <c r="K532" s="145">
        <f t="shared" si="58"/>
        <v>0.2</v>
      </c>
      <c r="L532" s="145">
        <f t="shared" si="59"/>
        <v>2385.6799999999998</v>
      </c>
      <c r="M532" s="146">
        <f t="shared" si="60"/>
        <v>477.13599999999997</v>
      </c>
      <c r="N532" s="90"/>
    </row>
    <row r="533" spans="1:14" x14ac:dyDescent="0.25">
      <c r="A533" s="87" t="s">
        <v>299</v>
      </c>
      <c r="B533" s="87" t="s">
        <v>334</v>
      </c>
      <c r="C533" s="89" t="s">
        <v>335</v>
      </c>
      <c r="D533" s="88" t="s">
        <v>63</v>
      </c>
      <c r="E533" s="119">
        <v>1.5</v>
      </c>
      <c r="F533" s="120">
        <v>136.78</v>
      </c>
      <c r="G533" s="119">
        <f t="shared" si="61"/>
        <v>205.2</v>
      </c>
      <c r="H533" s="182"/>
      <c r="I533" s="184">
        <f t="shared" si="56"/>
        <v>136.78</v>
      </c>
      <c r="J533" s="140">
        <f t="shared" si="57"/>
        <v>0</v>
      </c>
      <c r="K533" s="145">
        <f t="shared" si="58"/>
        <v>1.5</v>
      </c>
      <c r="L533" s="145">
        <f t="shared" si="59"/>
        <v>136.78</v>
      </c>
      <c r="M533" s="146">
        <f t="shared" si="60"/>
        <v>205.17000000000002</v>
      </c>
      <c r="N533" s="90"/>
    </row>
    <row r="534" spans="1:14" ht="30" x14ac:dyDescent="0.25">
      <c r="A534" s="87" t="s">
        <v>300</v>
      </c>
      <c r="B534" s="87" t="s">
        <v>341</v>
      </c>
      <c r="C534" s="89" t="s">
        <v>342</v>
      </c>
      <c r="D534" s="88" t="s">
        <v>63</v>
      </c>
      <c r="E534" s="119">
        <v>1.5</v>
      </c>
      <c r="F534" s="120">
        <v>190.09</v>
      </c>
      <c r="G534" s="119">
        <f t="shared" si="61"/>
        <v>285.2</v>
      </c>
      <c r="H534" s="182"/>
      <c r="I534" s="184">
        <f t="shared" si="56"/>
        <v>190.09</v>
      </c>
      <c r="J534" s="140">
        <f t="shared" si="57"/>
        <v>0</v>
      </c>
      <c r="K534" s="145">
        <f t="shared" si="58"/>
        <v>1.5</v>
      </c>
      <c r="L534" s="145">
        <f t="shared" si="59"/>
        <v>190.09</v>
      </c>
      <c r="M534" s="146">
        <f t="shared" si="60"/>
        <v>285.13499999999999</v>
      </c>
      <c r="N534" s="90"/>
    </row>
    <row r="535" spans="1:14" x14ac:dyDescent="0.25">
      <c r="A535" s="87" t="s">
        <v>301</v>
      </c>
      <c r="B535" s="87" t="s">
        <v>331</v>
      </c>
      <c r="C535" s="89" t="s">
        <v>332</v>
      </c>
      <c r="D535" s="88" t="s">
        <v>80</v>
      </c>
      <c r="E535" s="119">
        <v>0.2</v>
      </c>
      <c r="F535" s="120">
        <v>2385.6799999999998</v>
      </c>
      <c r="G535" s="119">
        <f t="shared" si="61"/>
        <v>477.1</v>
      </c>
      <c r="H535" s="182"/>
      <c r="I535" s="184">
        <f t="shared" si="56"/>
        <v>2385.6799999999998</v>
      </c>
      <c r="J535" s="140">
        <f t="shared" si="57"/>
        <v>0</v>
      </c>
      <c r="K535" s="145">
        <f t="shared" si="58"/>
        <v>0.2</v>
      </c>
      <c r="L535" s="145">
        <f t="shared" si="59"/>
        <v>2385.6799999999998</v>
      </c>
      <c r="M535" s="146">
        <f t="shared" si="60"/>
        <v>477.13599999999997</v>
      </c>
      <c r="N535" s="90"/>
    </row>
    <row r="536" spans="1:14" ht="30" x14ac:dyDescent="0.25">
      <c r="A536" s="87" t="s">
        <v>302</v>
      </c>
      <c r="B536" s="87" t="s">
        <v>345</v>
      </c>
      <c r="C536" s="89" t="s">
        <v>346</v>
      </c>
      <c r="D536" s="88" t="s">
        <v>63</v>
      </c>
      <c r="E536" s="119">
        <v>4</v>
      </c>
      <c r="F536" s="120">
        <v>46.03</v>
      </c>
      <c r="G536" s="119">
        <f t="shared" si="61"/>
        <v>184</v>
      </c>
      <c r="H536" s="182"/>
      <c r="I536" s="184">
        <f t="shared" si="56"/>
        <v>46.03</v>
      </c>
      <c r="J536" s="140">
        <f t="shared" si="57"/>
        <v>0</v>
      </c>
      <c r="K536" s="145">
        <f t="shared" si="58"/>
        <v>4</v>
      </c>
      <c r="L536" s="145">
        <f t="shared" si="59"/>
        <v>46.03</v>
      </c>
      <c r="M536" s="146">
        <f t="shared" si="60"/>
        <v>184.12</v>
      </c>
      <c r="N536" s="90"/>
    </row>
    <row r="537" spans="1:14" x14ac:dyDescent="0.25">
      <c r="A537" s="87" t="s">
        <v>303</v>
      </c>
      <c r="B537" s="87" t="s">
        <v>348</v>
      </c>
      <c r="C537" s="89" t="s">
        <v>349</v>
      </c>
      <c r="D537" s="88" t="s">
        <v>63</v>
      </c>
      <c r="E537" s="119">
        <v>202.8</v>
      </c>
      <c r="F537" s="120">
        <v>55.24</v>
      </c>
      <c r="G537" s="119">
        <f t="shared" si="61"/>
        <v>11194.6</v>
      </c>
      <c r="H537" s="182">
        <v>-202.8</v>
      </c>
      <c r="I537" s="184">
        <f t="shared" si="56"/>
        <v>55.24</v>
      </c>
      <c r="J537" s="140">
        <f t="shared" si="57"/>
        <v>-11202.672</v>
      </c>
      <c r="K537" s="145">
        <f t="shared" si="58"/>
        <v>0</v>
      </c>
      <c r="L537" s="145">
        <f t="shared" si="59"/>
        <v>55.24</v>
      </c>
      <c r="M537" s="146">
        <f t="shared" si="60"/>
        <v>0</v>
      </c>
      <c r="N537" s="90"/>
    </row>
    <row r="538" spans="1:14" ht="30" x14ac:dyDescent="0.25">
      <c r="A538" s="87" t="s">
        <v>304</v>
      </c>
      <c r="B538" s="87" t="s">
        <v>438</v>
      </c>
      <c r="C538" s="89" t="s">
        <v>439</v>
      </c>
      <c r="D538" s="88" t="s">
        <v>63</v>
      </c>
      <c r="E538" s="119">
        <v>231.7</v>
      </c>
      <c r="F538" s="120">
        <v>209.12</v>
      </c>
      <c r="G538" s="119">
        <f t="shared" si="61"/>
        <v>48448.5</v>
      </c>
      <c r="H538" s="182"/>
      <c r="I538" s="184">
        <f t="shared" si="56"/>
        <v>209.12</v>
      </c>
      <c r="J538" s="140">
        <f t="shared" si="57"/>
        <v>0</v>
      </c>
      <c r="K538" s="145">
        <f t="shared" si="58"/>
        <v>231.7</v>
      </c>
      <c r="L538" s="145">
        <f t="shared" si="59"/>
        <v>209.12</v>
      </c>
      <c r="M538" s="146">
        <f t="shared" si="60"/>
        <v>48453.103999999999</v>
      </c>
      <c r="N538" s="90"/>
    </row>
    <row r="539" spans="1:14" ht="30" x14ac:dyDescent="0.25">
      <c r="A539" s="87" t="s">
        <v>305</v>
      </c>
      <c r="B539" s="87" t="s">
        <v>354</v>
      </c>
      <c r="C539" s="89" t="s">
        <v>355</v>
      </c>
      <c r="D539" s="88" t="s">
        <v>63</v>
      </c>
      <c r="E539" s="119">
        <v>202.8</v>
      </c>
      <c r="F539" s="120">
        <v>87.65</v>
      </c>
      <c r="G539" s="119">
        <f t="shared" si="61"/>
        <v>17785.599999999999</v>
      </c>
      <c r="H539" s="182">
        <v>-202.8</v>
      </c>
      <c r="I539" s="184">
        <f t="shared" si="56"/>
        <v>87.65</v>
      </c>
      <c r="J539" s="140">
        <f t="shared" si="57"/>
        <v>-17775.420000000002</v>
      </c>
      <c r="K539" s="145">
        <f t="shared" si="58"/>
        <v>0</v>
      </c>
      <c r="L539" s="145">
        <f t="shared" si="59"/>
        <v>87.65</v>
      </c>
      <c r="M539" s="146">
        <f t="shared" si="60"/>
        <v>0</v>
      </c>
      <c r="N539" s="90"/>
    </row>
    <row r="540" spans="1:14" x14ac:dyDescent="0.25">
      <c r="A540" s="87" t="s">
        <v>308</v>
      </c>
      <c r="B540" s="87" t="s">
        <v>357</v>
      </c>
      <c r="C540" s="89" t="s">
        <v>358</v>
      </c>
      <c r="D540" s="88" t="s">
        <v>119</v>
      </c>
      <c r="E540" s="119">
        <v>110.3</v>
      </c>
      <c r="F540" s="120">
        <v>51.29</v>
      </c>
      <c r="G540" s="119">
        <f t="shared" si="61"/>
        <v>5658.4</v>
      </c>
      <c r="H540" s="182">
        <v>-5.7468719999999998</v>
      </c>
      <c r="I540" s="184">
        <f t="shared" si="56"/>
        <v>51.29</v>
      </c>
      <c r="J540" s="140">
        <f t="shared" si="57"/>
        <v>-294.75706487999997</v>
      </c>
      <c r="K540" s="145">
        <f t="shared" si="58"/>
        <v>104.553128</v>
      </c>
      <c r="L540" s="145">
        <f t="shared" si="59"/>
        <v>51.29</v>
      </c>
      <c r="M540" s="146">
        <f t="shared" si="60"/>
        <v>5362.5299351200001</v>
      </c>
      <c r="N540" s="90"/>
    </row>
    <row r="541" spans="1:14" ht="45" x14ac:dyDescent="0.25">
      <c r="A541" s="87" t="s">
        <v>311</v>
      </c>
      <c r="B541" s="87" t="s">
        <v>360</v>
      </c>
      <c r="C541" s="89" t="s">
        <v>361</v>
      </c>
      <c r="D541" s="88" t="s">
        <v>119</v>
      </c>
      <c r="E541" s="119">
        <v>0.5</v>
      </c>
      <c r="F541" s="120">
        <v>154.66999999999999</v>
      </c>
      <c r="G541" s="119">
        <f t="shared" si="61"/>
        <v>77.400000000000006</v>
      </c>
      <c r="H541" s="182"/>
      <c r="I541" s="184">
        <f t="shared" si="56"/>
        <v>154.66999999999999</v>
      </c>
      <c r="J541" s="140">
        <f t="shared" si="57"/>
        <v>0</v>
      </c>
      <c r="K541" s="145">
        <f t="shared" si="58"/>
        <v>0.5</v>
      </c>
      <c r="L541" s="145">
        <f t="shared" si="59"/>
        <v>154.66999999999999</v>
      </c>
      <c r="M541" s="146">
        <f t="shared" si="60"/>
        <v>77.334999999999994</v>
      </c>
      <c r="N541" s="90"/>
    </row>
    <row r="542" spans="1:14" ht="45" x14ac:dyDescent="0.25">
      <c r="A542" s="87" t="s">
        <v>314</v>
      </c>
      <c r="B542" s="87" t="s">
        <v>363</v>
      </c>
      <c r="C542" s="89" t="s">
        <v>364</v>
      </c>
      <c r="D542" s="88" t="s">
        <v>119</v>
      </c>
      <c r="E542" s="119">
        <v>49.4</v>
      </c>
      <c r="F542" s="120">
        <v>257.77999999999997</v>
      </c>
      <c r="G542" s="119">
        <f t="shared" si="61"/>
        <v>12735.3</v>
      </c>
      <c r="H542" s="182">
        <v>-5.7468719999999998</v>
      </c>
      <c r="I542" s="184">
        <f t="shared" si="56"/>
        <v>257.77999999999997</v>
      </c>
      <c r="J542" s="140">
        <f t="shared" si="57"/>
        <v>-1481.4286641599997</v>
      </c>
      <c r="K542" s="145">
        <f t="shared" si="58"/>
        <v>43.653127999999995</v>
      </c>
      <c r="L542" s="145">
        <f t="shared" si="59"/>
        <v>257.77999999999997</v>
      </c>
      <c r="M542" s="146">
        <f t="shared" si="60"/>
        <v>11252.903335839997</v>
      </c>
      <c r="N542" s="90"/>
    </row>
    <row r="543" spans="1:14" ht="30" x14ac:dyDescent="0.25">
      <c r="A543" s="87" t="s">
        <v>317</v>
      </c>
      <c r="B543" s="87" t="s">
        <v>366</v>
      </c>
      <c r="C543" s="89" t="s">
        <v>367</v>
      </c>
      <c r="D543" s="88" t="s">
        <v>119</v>
      </c>
      <c r="E543" s="119">
        <v>60.4</v>
      </c>
      <c r="F543" s="120">
        <v>154.66999999999999</v>
      </c>
      <c r="G543" s="119">
        <f t="shared" si="61"/>
        <v>9343.9</v>
      </c>
      <c r="H543" s="182"/>
      <c r="I543" s="184">
        <f t="shared" si="56"/>
        <v>154.66999999999999</v>
      </c>
      <c r="J543" s="140">
        <f t="shared" si="57"/>
        <v>0</v>
      </c>
      <c r="K543" s="145">
        <f t="shared" si="58"/>
        <v>60.4</v>
      </c>
      <c r="L543" s="145">
        <f t="shared" si="59"/>
        <v>154.66999999999999</v>
      </c>
      <c r="M543" s="146">
        <f t="shared" si="60"/>
        <v>9342.0679999999993</v>
      </c>
      <c r="N543" s="90"/>
    </row>
    <row r="544" spans="1:14" ht="30" x14ac:dyDescent="0.25">
      <c r="A544" s="87" t="s">
        <v>320</v>
      </c>
      <c r="B544" s="87" t="s">
        <v>369</v>
      </c>
      <c r="C544" s="89" t="s">
        <v>370</v>
      </c>
      <c r="D544" s="88" t="s">
        <v>119</v>
      </c>
      <c r="E544" s="119">
        <v>152.93787800000001</v>
      </c>
      <c r="F544" s="120">
        <v>114.42</v>
      </c>
      <c r="G544" s="119">
        <f t="shared" si="61"/>
        <v>17491.8</v>
      </c>
      <c r="H544" s="182"/>
      <c r="I544" s="184">
        <f t="shared" si="56"/>
        <v>114.42</v>
      </c>
      <c r="J544" s="140">
        <f t="shared" si="57"/>
        <v>0</v>
      </c>
      <c r="K544" s="145">
        <f t="shared" si="58"/>
        <v>152.93787800000001</v>
      </c>
      <c r="L544" s="145">
        <f t="shared" si="59"/>
        <v>114.42</v>
      </c>
      <c r="M544" s="146">
        <f t="shared" si="60"/>
        <v>17499.152000760001</v>
      </c>
      <c r="N544" s="90"/>
    </row>
    <row r="545" spans="1:14" ht="30" x14ac:dyDescent="0.25">
      <c r="A545" s="87" t="s">
        <v>336</v>
      </c>
      <c r="B545" s="87" t="s">
        <v>372</v>
      </c>
      <c r="C545" s="89" t="s">
        <v>373</v>
      </c>
      <c r="D545" s="88" t="s">
        <v>119</v>
      </c>
      <c r="E545" s="119">
        <v>110.34775</v>
      </c>
      <c r="F545" s="120">
        <v>40.770000000000003</v>
      </c>
      <c r="G545" s="119">
        <f t="shared" si="61"/>
        <v>4500.2</v>
      </c>
      <c r="H545" s="182">
        <v>-5.7468719999999998</v>
      </c>
      <c r="I545" s="184">
        <f t="shared" si="56"/>
        <v>40.770000000000003</v>
      </c>
      <c r="J545" s="140">
        <f t="shared" si="57"/>
        <v>-234.29997144000001</v>
      </c>
      <c r="K545" s="145">
        <f t="shared" si="58"/>
        <v>104.60087800000001</v>
      </c>
      <c r="L545" s="145">
        <f t="shared" si="59"/>
        <v>40.770000000000003</v>
      </c>
      <c r="M545" s="146">
        <f t="shared" si="60"/>
        <v>4264.5777960600008</v>
      </c>
      <c r="N545" s="90"/>
    </row>
    <row r="546" spans="1:14" ht="30" x14ac:dyDescent="0.25">
      <c r="A546" s="87" t="s">
        <v>339</v>
      </c>
      <c r="B546" s="87" t="s">
        <v>375</v>
      </c>
      <c r="C546" s="89" t="s">
        <v>373</v>
      </c>
      <c r="D546" s="88" t="s">
        <v>119</v>
      </c>
      <c r="E546" s="119">
        <v>110.3</v>
      </c>
      <c r="F546" s="120">
        <v>167.4</v>
      </c>
      <c r="G546" s="119">
        <f t="shared" si="61"/>
        <v>18464.2</v>
      </c>
      <c r="H546" s="182">
        <v>-5.7468719999999998</v>
      </c>
      <c r="I546" s="184">
        <f t="shared" si="56"/>
        <v>167.4</v>
      </c>
      <c r="J546" s="140">
        <f t="shared" si="57"/>
        <v>-962.02637279999999</v>
      </c>
      <c r="K546" s="145">
        <f t="shared" si="58"/>
        <v>104.553128</v>
      </c>
      <c r="L546" s="145">
        <f t="shared" si="59"/>
        <v>167.4</v>
      </c>
      <c r="M546" s="146">
        <f t="shared" si="60"/>
        <v>17502.193627200002</v>
      </c>
      <c r="N546" s="90"/>
    </row>
    <row r="547" spans="1:14" x14ac:dyDescent="0.25">
      <c r="A547" s="90"/>
      <c r="B547" s="90"/>
      <c r="C547" s="90"/>
      <c r="D547" s="90"/>
      <c r="E547" s="90"/>
      <c r="F547" s="90"/>
      <c r="G547" s="90"/>
      <c r="H547" s="133"/>
      <c r="I547" s="133"/>
      <c r="J547" s="140"/>
      <c r="K547" s="151"/>
      <c r="L547" s="151"/>
      <c r="M547" s="146"/>
      <c r="N547" s="90"/>
    </row>
    <row r="548" spans="1:14" x14ac:dyDescent="0.25">
      <c r="A548" s="90"/>
      <c r="B548" s="90"/>
      <c r="C548" s="90"/>
      <c r="D548" s="90"/>
      <c r="E548" s="90"/>
      <c r="F548" s="90"/>
      <c r="G548" s="90"/>
      <c r="H548" s="133"/>
      <c r="I548" s="133"/>
      <c r="J548" s="140"/>
      <c r="K548" s="151"/>
      <c r="L548" s="151"/>
      <c r="M548" s="146"/>
      <c r="N548" s="90"/>
    </row>
    <row r="549" spans="1:14" x14ac:dyDescent="0.25">
      <c r="A549" s="90"/>
      <c r="B549" s="90"/>
      <c r="C549" s="90"/>
      <c r="D549" s="90"/>
      <c r="E549" s="90"/>
      <c r="F549" s="90"/>
      <c r="G549" s="90"/>
      <c r="H549" s="133"/>
      <c r="I549" s="133"/>
      <c r="J549" s="140"/>
      <c r="K549" s="151"/>
      <c r="L549" s="151"/>
      <c r="M549" s="146"/>
      <c r="N549" s="90"/>
    </row>
    <row r="550" spans="1:14" x14ac:dyDescent="0.25">
      <c r="A550" s="90"/>
      <c r="B550" s="90"/>
      <c r="C550" s="90"/>
      <c r="D550" s="90"/>
      <c r="E550" s="90"/>
      <c r="F550" s="90"/>
      <c r="G550" s="90"/>
      <c r="H550" s="133"/>
      <c r="I550" s="133"/>
      <c r="J550" s="140"/>
      <c r="K550" s="151"/>
      <c r="L550" s="151"/>
      <c r="M550" s="146"/>
      <c r="N550" s="90"/>
    </row>
    <row r="551" spans="1:14" ht="15.75" x14ac:dyDescent="0.25">
      <c r="A551" s="152" t="s">
        <v>440</v>
      </c>
      <c r="B551" s="153"/>
      <c r="C551" s="177"/>
      <c r="D551" s="154"/>
      <c r="E551" s="154"/>
      <c r="F551" s="211" t="s">
        <v>630</v>
      </c>
      <c r="G551" s="211"/>
      <c r="H551" s="211"/>
      <c r="I551" s="214" t="s">
        <v>631</v>
      </c>
      <c r="J551" s="214"/>
      <c r="K551" s="214"/>
      <c r="L551" s="215" t="s">
        <v>16</v>
      </c>
      <c r="M551" s="215"/>
      <c r="N551" s="215"/>
    </row>
    <row r="552" spans="1:14" ht="24" x14ac:dyDescent="0.25">
      <c r="A552" s="155" t="s">
        <v>632</v>
      </c>
      <c r="B552" s="155"/>
      <c r="C552" s="155" t="s">
        <v>453</v>
      </c>
      <c r="D552" s="156" t="s">
        <v>31</v>
      </c>
      <c r="E552" s="157" t="s">
        <v>32</v>
      </c>
      <c r="F552" s="158" t="s">
        <v>633</v>
      </c>
      <c r="G552" s="159" t="s">
        <v>634</v>
      </c>
      <c r="H552" s="160" t="s">
        <v>32</v>
      </c>
      <c r="I552" s="161" t="s">
        <v>635</v>
      </c>
      <c r="J552" s="162" t="s">
        <v>634</v>
      </c>
      <c r="K552" s="163" t="s">
        <v>32</v>
      </c>
      <c r="L552" s="164" t="s">
        <v>635</v>
      </c>
      <c r="M552" s="165" t="s">
        <v>636</v>
      </c>
      <c r="N552" s="90"/>
    </row>
    <row r="553" spans="1:14" x14ac:dyDescent="0.25">
      <c r="A553" s="166"/>
      <c r="B553" s="166"/>
      <c r="C553" s="178"/>
      <c r="D553" s="167"/>
      <c r="E553" s="167"/>
      <c r="F553" s="167"/>
      <c r="G553" s="168"/>
      <c r="H553" s="170"/>
      <c r="I553" s="170"/>
      <c r="J553" s="171"/>
      <c r="K553" s="172"/>
      <c r="L553" s="172"/>
      <c r="M553" s="173"/>
      <c r="N553" s="169"/>
    </row>
    <row r="554" spans="1:14" x14ac:dyDescent="0.25">
      <c r="A554" s="121"/>
      <c r="B554" s="122" t="s">
        <v>33</v>
      </c>
      <c r="C554" s="123" t="s">
        <v>41</v>
      </c>
      <c r="D554" s="121"/>
      <c r="E554" s="121"/>
      <c r="F554" s="129"/>
      <c r="G554" s="130"/>
      <c r="H554" s="137"/>
      <c r="I554" s="137"/>
      <c r="J554" s="141"/>
      <c r="K554" s="176"/>
      <c r="L554" s="176"/>
      <c r="M554" s="150"/>
      <c r="N554" s="90"/>
    </row>
    <row r="555" spans="1:14" ht="30" x14ac:dyDescent="0.25">
      <c r="A555" s="87" t="s">
        <v>33</v>
      </c>
      <c r="B555" s="87" t="s">
        <v>381</v>
      </c>
      <c r="C555" s="89" t="s">
        <v>382</v>
      </c>
      <c r="D555" s="88" t="s">
        <v>44</v>
      </c>
      <c r="E555" s="119">
        <v>40.9</v>
      </c>
      <c r="F555" s="120">
        <v>40.770000000000003</v>
      </c>
      <c r="G555" s="119">
        <f t="shared" ref="G555:G583" si="62">ROUND(ROUND(F555,1)*ROUND(E555,1),1)</f>
        <v>1668.7</v>
      </c>
      <c r="H555" s="133"/>
      <c r="I555" s="184">
        <f>F555</f>
        <v>40.770000000000003</v>
      </c>
      <c r="J555" s="140">
        <f>H555*I555</f>
        <v>0</v>
      </c>
      <c r="K555" s="145">
        <f>E555+H555</f>
        <v>40.9</v>
      </c>
      <c r="L555" s="145">
        <f>I555</f>
        <v>40.770000000000003</v>
      </c>
      <c r="M555" s="146">
        <f>K555*L555</f>
        <v>1667.4930000000002</v>
      </c>
      <c r="N555" s="90"/>
    </row>
    <row r="556" spans="1:14" ht="30" x14ac:dyDescent="0.25">
      <c r="A556" s="87" t="s">
        <v>34</v>
      </c>
      <c r="B556" s="87" t="s">
        <v>404</v>
      </c>
      <c r="C556" s="89" t="s">
        <v>405</v>
      </c>
      <c r="D556" s="88" t="s">
        <v>44</v>
      </c>
      <c r="E556" s="119">
        <v>40.9</v>
      </c>
      <c r="F556" s="120">
        <v>77.599999999999994</v>
      </c>
      <c r="G556" s="119">
        <f t="shared" si="62"/>
        <v>3173.8</v>
      </c>
      <c r="H556" s="133"/>
      <c r="I556" s="184">
        <f t="shared" ref="I556:I619" si="63">F556</f>
        <v>77.599999999999994</v>
      </c>
      <c r="J556" s="140">
        <f t="shared" ref="J556:J619" si="64">H556*I556</f>
        <v>0</v>
      </c>
      <c r="K556" s="145">
        <f t="shared" ref="K556:K619" si="65">E556+H556</f>
        <v>40.9</v>
      </c>
      <c r="L556" s="145">
        <f t="shared" ref="L556:L619" si="66">I556</f>
        <v>77.599999999999994</v>
      </c>
      <c r="M556" s="146">
        <f t="shared" ref="M556:M619" si="67">K556*L556</f>
        <v>3173.8399999999997</v>
      </c>
      <c r="N556" s="90"/>
    </row>
    <row r="557" spans="1:14" ht="30" x14ac:dyDescent="0.25">
      <c r="A557" s="87" t="s">
        <v>35</v>
      </c>
      <c r="B557" s="87" t="s">
        <v>56</v>
      </c>
      <c r="C557" s="89" t="s">
        <v>57</v>
      </c>
      <c r="D557" s="88" t="s">
        <v>44</v>
      </c>
      <c r="E557" s="119">
        <v>63.3</v>
      </c>
      <c r="F557" s="120">
        <v>55.24</v>
      </c>
      <c r="G557" s="119">
        <f t="shared" si="62"/>
        <v>3494.2</v>
      </c>
      <c r="H557" s="133">
        <v>-20.88</v>
      </c>
      <c r="I557" s="184">
        <f t="shared" si="63"/>
        <v>55.24</v>
      </c>
      <c r="J557" s="140">
        <f t="shared" si="64"/>
        <v>-1153.4112</v>
      </c>
      <c r="K557" s="145">
        <f t="shared" si="65"/>
        <v>42.42</v>
      </c>
      <c r="L557" s="145">
        <f t="shared" si="66"/>
        <v>55.24</v>
      </c>
      <c r="M557" s="146">
        <f t="shared" si="67"/>
        <v>2343.2808</v>
      </c>
      <c r="N557" s="90"/>
    </row>
    <row r="558" spans="1:14" ht="30" x14ac:dyDescent="0.25">
      <c r="A558" s="87" t="s">
        <v>36</v>
      </c>
      <c r="B558" s="87" t="s">
        <v>67</v>
      </c>
      <c r="C558" s="89" t="s">
        <v>68</v>
      </c>
      <c r="D558" s="88" t="s">
        <v>69</v>
      </c>
      <c r="E558" s="119">
        <v>10</v>
      </c>
      <c r="F558" s="120">
        <v>63.13</v>
      </c>
      <c r="G558" s="119">
        <f t="shared" si="62"/>
        <v>631</v>
      </c>
      <c r="H558" s="133"/>
      <c r="I558" s="184">
        <f t="shared" si="63"/>
        <v>63.13</v>
      </c>
      <c r="J558" s="140">
        <f t="shared" si="64"/>
        <v>0</v>
      </c>
      <c r="K558" s="145">
        <f t="shared" si="65"/>
        <v>10</v>
      </c>
      <c r="L558" s="145">
        <f t="shared" si="66"/>
        <v>63.13</v>
      </c>
      <c r="M558" s="146">
        <f t="shared" si="67"/>
        <v>631.30000000000007</v>
      </c>
      <c r="N558" s="90"/>
    </row>
    <row r="559" spans="1:14" ht="30" x14ac:dyDescent="0.25">
      <c r="A559" s="87" t="s">
        <v>37</v>
      </c>
      <c r="B559" s="87" t="s">
        <v>71</v>
      </c>
      <c r="C559" s="89" t="s">
        <v>72</v>
      </c>
      <c r="D559" s="88" t="s">
        <v>73</v>
      </c>
      <c r="E559" s="119">
        <v>10</v>
      </c>
      <c r="F559" s="120">
        <v>195.97</v>
      </c>
      <c r="G559" s="119">
        <f t="shared" si="62"/>
        <v>1960</v>
      </c>
      <c r="H559" s="133"/>
      <c r="I559" s="184">
        <f t="shared" si="63"/>
        <v>195.97</v>
      </c>
      <c r="J559" s="140">
        <f t="shared" si="64"/>
        <v>0</v>
      </c>
      <c r="K559" s="145">
        <f t="shared" si="65"/>
        <v>10</v>
      </c>
      <c r="L559" s="145">
        <f t="shared" si="66"/>
        <v>195.97</v>
      </c>
      <c r="M559" s="146">
        <f t="shared" si="67"/>
        <v>1959.7</v>
      </c>
      <c r="N559" s="90"/>
    </row>
    <row r="560" spans="1:14" ht="30" x14ac:dyDescent="0.25">
      <c r="A560" s="87" t="s">
        <v>38</v>
      </c>
      <c r="B560" s="87" t="s">
        <v>78</v>
      </c>
      <c r="C560" s="89" t="s">
        <v>79</v>
      </c>
      <c r="D560" s="88" t="s">
        <v>80</v>
      </c>
      <c r="E560" s="119">
        <v>3.2</v>
      </c>
      <c r="F560" s="120">
        <v>257.77999999999997</v>
      </c>
      <c r="G560" s="119">
        <f t="shared" si="62"/>
        <v>825</v>
      </c>
      <c r="H560" s="133"/>
      <c r="I560" s="184">
        <f t="shared" si="63"/>
        <v>257.77999999999997</v>
      </c>
      <c r="J560" s="140">
        <f t="shared" si="64"/>
        <v>0</v>
      </c>
      <c r="K560" s="145">
        <f t="shared" si="65"/>
        <v>3.2</v>
      </c>
      <c r="L560" s="145">
        <f t="shared" si="66"/>
        <v>257.77999999999997</v>
      </c>
      <c r="M560" s="146">
        <f t="shared" si="67"/>
        <v>824.89599999999996</v>
      </c>
      <c r="N560" s="90"/>
    </row>
    <row r="561" spans="1:14" ht="30" x14ac:dyDescent="0.25">
      <c r="A561" s="87" t="s">
        <v>55</v>
      </c>
      <c r="B561" s="87" t="s">
        <v>385</v>
      </c>
      <c r="C561" s="89" t="s">
        <v>386</v>
      </c>
      <c r="D561" s="88" t="s">
        <v>80</v>
      </c>
      <c r="E561" s="119">
        <v>100.5</v>
      </c>
      <c r="F561" s="120">
        <v>257.77999999999997</v>
      </c>
      <c r="G561" s="119">
        <f t="shared" si="62"/>
        <v>25908.9</v>
      </c>
      <c r="H561" s="133"/>
      <c r="I561" s="184">
        <f t="shared" si="63"/>
        <v>257.77999999999997</v>
      </c>
      <c r="J561" s="140">
        <f t="shared" si="64"/>
        <v>0</v>
      </c>
      <c r="K561" s="145">
        <f t="shared" si="65"/>
        <v>100.5</v>
      </c>
      <c r="L561" s="145">
        <f t="shared" si="66"/>
        <v>257.77999999999997</v>
      </c>
      <c r="M561" s="146">
        <f t="shared" si="67"/>
        <v>25906.889999999996</v>
      </c>
      <c r="N561" s="90"/>
    </row>
    <row r="562" spans="1:14" ht="30" x14ac:dyDescent="0.25">
      <c r="A562" s="87" t="s">
        <v>58</v>
      </c>
      <c r="B562" s="87" t="s">
        <v>88</v>
      </c>
      <c r="C562" s="89" t="s">
        <v>89</v>
      </c>
      <c r="D562" s="88" t="s">
        <v>80</v>
      </c>
      <c r="E562" s="119">
        <v>100.5</v>
      </c>
      <c r="F562" s="120">
        <v>13.15</v>
      </c>
      <c r="G562" s="119">
        <f t="shared" si="62"/>
        <v>1326.6</v>
      </c>
      <c r="H562" s="133"/>
      <c r="I562" s="184">
        <f t="shared" si="63"/>
        <v>13.15</v>
      </c>
      <c r="J562" s="140">
        <f t="shared" si="64"/>
        <v>0</v>
      </c>
      <c r="K562" s="145">
        <f t="shared" si="65"/>
        <v>100.5</v>
      </c>
      <c r="L562" s="145">
        <f t="shared" si="66"/>
        <v>13.15</v>
      </c>
      <c r="M562" s="146">
        <f t="shared" si="67"/>
        <v>1321.575</v>
      </c>
      <c r="N562" s="90"/>
    </row>
    <row r="563" spans="1:14" ht="30" x14ac:dyDescent="0.25">
      <c r="A563" s="87" t="s">
        <v>39</v>
      </c>
      <c r="B563" s="87" t="s">
        <v>91</v>
      </c>
      <c r="C563" s="89" t="s">
        <v>92</v>
      </c>
      <c r="D563" s="88" t="s">
        <v>80</v>
      </c>
      <c r="E563" s="119">
        <v>1.2</v>
      </c>
      <c r="F563" s="120">
        <v>615.52</v>
      </c>
      <c r="G563" s="119">
        <f t="shared" si="62"/>
        <v>738.6</v>
      </c>
      <c r="H563" s="133"/>
      <c r="I563" s="184">
        <f t="shared" si="63"/>
        <v>615.52</v>
      </c>
      <c r="J563" s="140">
        <f t="shared" si="64"/>
        <v>0</v>
      </c>
      <c r="K563" s="145">
        <f t="shared" si="65"/>
        <v>1.2</v>
      </c>
      <c r="L563" s="145">
        <f t="shared" si="66"/>
        <v>615.52</v>
      </c>
      <c r="M563" s="146">
        <f t="shared" si="67"/>
        <v>738.62399999999991</v>
      </c>
      <c r="N563" s="90"/>
    </row>
    <row r="564" spans="1:14" ht="30" x14ac:dyDescent="0.25">
      <c r="A564" s="87" t="s">
        <v>40</v>
      </c>
      <c r="B564" s="87" t="s">
        <v>387</v>
      </c>
      <c r="C564" s="89" t="s">
        <v>388</v>
      </c>
      <c r="D564" s="88" t="s">
        <v>80</v>
      </c>
      <c r="E564" s="119">
        <v>0.2</v>
      </c>
      <c r="F564" s="120">
        <v>315.64999999999998</v>
      </c>
      <c r="G564" s="119">
        <f t="shared" si="62"/>
        <v>63.1</v>
      </c>
      <c r="H564" s="133"/>
      <c r="I564" s="184">
        <f t="shared" si="63"/>
        <v>315.64999999999998</v>
      </c>
      <c r="J564" s="140">
        <f t="shared" si="64"/>
        <v>0</v>
      </c>
      <c r="K564" s="145">
        <f t="shared" si="65"/>
        <v>0.2</v>
      </c>
      <c r="L564" s="145">
        <f t="shared" si="66"/>
        <v>315.64999999999998</v>
      </c>
      <c r="M564" s="146">
        <f t="shared" si="67"/>
        <v>63.129999999999995</v>
      </c>
      <c r="N564" s="90"/>
    </row>
    <row r="565" spans="1:14" ht="30" x14ac:dyDescent="0.25">
      <c r="A565" s="87" t="s">
        <v>66</v>
      </c>
      <c r="B565" s="87" t="s">
        <v>97</v>
      </c>
      <c r="C565" s="89" t="s">
        <v>98</v>
      </c>
      <c r="D565" s="88" t="s">
        <v>80</v>
      </c>
      <c r="E565" s="119">
        <v>1.4</v>
      </c>
      <c r="F565" s="120">
        <v>15.78</v>
      </c>
      <c r="G565" s="119">
        <f t="shared" si="62"/>
        <v>22.1</v>
      </c>
      <c r="H565" s="133"/>
      <c r="I565" s="184">
        <f t="shared" si="63"/>
        <v>15.78</v>
      </c>
      <c r="J565" s="140">
        <f t="shared" si="64"/>
        <v>0</v>
      </c>
      <c r="K565" s="145">
        <f t="shared" si="65"/>
        <v>1.4</v>
      </c>
      <c r="L565" s="145">
        <f t="shared" si="66"/>
        <v>15.78</v>
      </c>
      <c r="M565" s="146">
        <f t="shared" si="67"/>
        <v>22.091999999999999</v>
      </c>
      <c r="N565" s="90"/>
    </row>
    <row r="566" spans="1:14" ht="30" x14ac:dyDescent="0.25">
      <c r="A566" s="87" t="s">
        <v>70</v>
      </c>
      <c r="B566" s="87" t="s">
        <v>100</v>
      </c>
      <c r="C566" s="89" t="s">
        <v>101</v>
      </c>
      <c r="D566" s="88" t="s">
        <v>44</v>
      </c>
      <c r="E566" s="119">
        <v>169.2</v>
      </c>
      <c r="F566" s="120">
        <v>99.96</v>
      </c>
      <c r="G566" s="119">
        <f t="shared" si="62"/>
        <v>16920</v>
      </c>
      <c r="H566" s="133"/>
      <c r="I566" s="184">
        <f t="shared" si="63"/>
        <v>99.96</v>
      </c>
      <c r="J566" s="140">
        <f t="shared" si="64"/>
        <v>0</v>
      </c>
      <c r="K566" s="145">
        <f t="shared" si="65"/>
        <v>169.2</v>
      </c>
      <c r="L566" s="145">
        <f t="shared" si="66"/>
        <v>99.96</v>
      </c>
      <c r="M566" s="146">
        <f t="shared" si="67"/>
        <v>16913.231999999996</v>
      </c>
      <c r="N566" s="90"/>
    </row>
    <row r="567" spans="1:14" ht="30" x14ac:dyDescent="0.25">
      <c r="A567" s="87" t="s">
        <v>74</v>
      </c>
      <c r="B567" s="87" t="s">
        <v>103</v>
      </c>
      <c r="C567" s="89" t="s">
        <v>104</v>
      </c>
      <c r="D567" s="88" t="s">
        <v>44</v>
      </c>
      <c r="E567" s="119">
        <v>169.2</v>
      </c>
      <c r="F567" s="120">
        <v>149.94</v>
      </c>
      <c r="G567" s="119">
        <f t="shared" si="62"/>
        <v>25363.1</v>
      </c>
      <c r="H567" s="133"/>
      <c r="I567" s="184">
        <f t="shared" si="63"/>
        <v>149.94</v>
      </c>
      <c r="J567" s="140">
        <f t="shared" si="64"/>
        <v>0</v>
      </c>
      <c r="K567" s="145">
        <f t="shared" si="65"/>
        <v>169.2</v>
      </c>
      <c r="L567" s="145">
        <f t="shared" si="66"/>
        <v>149.94</v>
      </c>
      <c r="M567" s="146">
        <f t="shared" si="67"/>
        <v>25369.847999999998</v>
      </c>
      <c r="N567" s="90"/>
    </row>
    <row r="568" spans="1:14" ht="30" x14ac:dyDescent="0.25">
      <c r="A568" s="87" t="s">
        <v>77</v>
      </c>
      <c r="B568" s="87" t="s">
        <v>106</v>
      </c>
      <c r="C568" s="89" t="s">
        <v>107</v>
      </c>
      <c r="D568" s="88" t="s">
        <v>80</v>
      </c>
      <c r="E568" s="119">
        <v>101.8</v>
      </c>
      <c r="F568" s="120">
        <v>13.15</v>
      </c>
      <c r="G568" s="119">
        <f t="shared" si="62"/>
        <v>1343.8</v>
      </c>
      <c r="H568" s="133"/>
      <c r="I568" s="184">
        <f t="shared" si="63"/>
        <v>13.15</v>
      </c>
      <c r="J568" s="140">
        <f t="shared" si="64"/>
        <v>0</v>
      </c>
      <c r="K568" s="145">
        <f t="shared" si="65"/>
        <v>101.8</v>
      </c>
      <c r="L568" s="145">
        <f t="shared" si="66"/>
        <v>13.15</v>
      </c>
      <c r="M568" s="146">
        <f t="shared" si="67"/>
        <v>1338.67</v>
      </c>
      <c r="N568" s="90"/>
    </row>
    <row r="569" spans="1:14" ht="30" x14ac:dyDescent="0.25">
      <c r="A569" s="87" t="s">
        <v>81</v>
      </c>
      <c r="B569" s="87" t="s">
        <v>408</v>
      </c>
      <c r="C569" s="89" t="s">
        <v>409</v>
      </c>
      <c r="D569" s="88" t="s">
        <v>80</v>
      </c>
      <c r="E569" s="119">
        <v>64.2</v>
      </c>
      <c r="F569" s="120">
        <v>44.72</v>
      </c>
      <c r="G569" s="119">
        <f t="shared" si="62"/>
        <v>2869.7</v>
      </c>
      <c r="H569" s="133"/>
      <c r="I569" s="184">
        <f t="shared" si="63"/>
        <v>44.72</v>
      </c>
      <c r="J569" s="140">
        <f t="shared" si="64"/>
        <v>0</v>
      </c>
      <c r="K569" s="145">
        <f t="shared" si="65"/>
        <v>64.2</v>
      </c>
      <c r="L569" s="145">
        <f t="shared" si="66"/>
        <v>44.72</v>
      </c>
      <c r="M569" s="146">
        <f t="shared" si="67"/>
        <v>2871.0239999999999</v>
      </c>
      <c r="N569" s="90"/>
    </row>
    <row r="570" spans="1:14" ht="30" x14ac:dyDescent="0.25">
      <c r="A570" s="87" t="s">
        <v>84</v>
      </c>
      <c r="B570" s="87" t="s">
        <v>408</v>
      </c>
      <c r="C570" s="89" t="s">
        <v>409</v>
      </c>
      <c r="D570" s="88" t="s">
        <v>80</v>
      </c>
      <c r="E570" s="119">
        <v>37.6</v>
      </c>
      <c r="F570" s="120">
        <v>44.72</v>
      </c>
      <c r="G570" s="119">
        <f t="shared" si="62"/>
        <v>1680.7</v>
      </c>
      <c r="H570" s="133"/>
      <c r="I570" s="184">
        <f t="shared" si="63"/>
        <v>44.72</v>
      </c>
      <c r="J570" s="140">
        <f t="shared" si="64"/>
        <v>0</v>
      </c>
      <c r="K570" s="145">
        <f t="shared" si="65"/>
        <v>37.6</v>
      </c>
      <c r="L570" s="145">
        <f t="shared" si="66"/>
        <v>44.72</v>
      </c>
      <c r="M570" s="146">
        <f t="shared" si="67"/>
        <v>1681.472</v>
      </c>
      <c r="N570" s="90"/>
    </row>
    <row r="571" spans="1:14" x14ac:dyDescent="0.25">
      <c r="A571" s="87" t="s">
        <v>87</v>
      </c>
      <c r="B571" s="87" t="s">
        <v>113</v>
      </c>
      <c r="C571" s="89" t="s">
        <v>114</v>
      </c>
      <c r="D571" s="88" t="s">
        <v>80</v>
      </c>
      <c r="E571" s="119">
        <v>119.5</v>
      </c>
      <c r="F571" s="120">
        <v>11.84</v>
      </c>
      <c r="G571" s="119">
        <f t="shared" si="62"/>
        <v>1410.1</v>
      </c>
      <c r="H571" s="133"/>
      <c r="I571" s="184">
        <f t="shared" si="63"/>
        <v>11.84</v>
      </c>
      <c r="J571" s="140">
        <f t="shared" si="64"/>
        <v>0</v>
      </c>
      <c r="K571" s="145">
        <f t="shared" si="65"/>
        <v>119.5</v>
      </c>
      <c r="L571" s="145">
        <f t="shared" si="66"/>
        <v>11.84</v>
      </c>
      <c r="M571" s="146">
        <f t="shared" si="67"/>
        <v>1414.8799999999999</v>
      </c>
      <c r="N571" s="90"/>
    </row>
    <row r="572" spans="1:14" x14ac:dyDescent="0.25">
      <c r="A572" s="87" t="s">
        <v>90</v>
      </c>
      <c r="B572" s="87" t="s">
        <v>113</v>
      </c>
      <c r="C572" s="89" t="s">
        <v>114</v>
      </c>
      <c r="D572" s="88" t="s">
        <v>80</v>
      </c>
      <c r="E572" s="119">
        <v>55.3</v>
      </c>
      <c r="F572" s="120">
        <v>11.84</v>
      </c>
      <c r="G572" s="119">
        <f t="shared" si="62"/>
        <v>652.5</v>
      </c>
      <c r="H572" s="133"/>
      <c r="I572" s="184">
        <f t="shared" si="63"/>
        <v>11.84</v>
      </c>
      <c r="J572" s="140">
        <f t="shared" si="64"/>
        <v>0</v>
      </c>
      <c r="K572" s="145">
        <f t="shared" si="65"/>
        <v>55.3</v>
      </c>
      <c r="L572" s="145">
        <f t="shared" si="66"/>
        <v>11.84</v>
      </c>
      <c r="M572" s="146">
        <f t="shared" si="67"/>
        <v>654.75199999999995</v>
      </c>
      <c r="N572" s="90"/>
    </row>
    <row r="573" spans="1:14" ht="30" x14ac:dyDescent="0.25">
      <c r="A573" s="87" t="s">
        <v>93</v>
      </c>
      <c r="B573" s="87" t="s">
        <v>117</v>
      </c>
      <c r="C573" s="89" t="s">
        <v>118</v>
      </c>
      <c r="D573" s="88" t="s">
        <v>119</v>
      </c>
      <c r="E573" s="119">
        <v>75.2</v>
      </c>
      <c r="F573" s="120">
        <v>116</v>
      </c>
      <c r="G573" s="119">
        <f t="shared" si="62"/>
        <v>8723.2000000000007</v>
      </c>
      <c r="H573" s="133"/>
      <c r="I573" s="184">
        <f t="shared" si="63"/>
        <v>116</v>
      </c>
      <c r="J573" s="140">
        <f t="shared" si="64"/>
        <v>0</v>
      </c>
      <c r="K573" s="145">
        <f t="shared" si="65"/>
        <v>75.2</v>
      </c>
      <c r="L573" s="145">
        <f t="shared" si="66"/>
        <v>116</v>
      </c>
      <c r="M573" s="146">
        <f t="shared" si="67"/>
        <v>8723.2000000000007</v>
      </c>
      <c r="N573" s="90"/>
    </row>
    <row r="574" spans="1:14" ht="30" x14ac:dyDescent="0.25">
      <c r="A574" s="87" t="s">
        <v>96</v>
      </c>
      <c r="B574" s="87" t="s">
        <v>121</v>
      </c>
      <c r="C574" s="89" t="s">
        <v>122</v>
      </c>
      <c r="D574" s="88" t="s">
        <v>80</v>
      </c>
      <c r="E574" s="119">
        <v>44.3</v>
      </c>
      <c r="F574" s="120">
        <v>286.72000000000003</v>
      </c>
      <c r="G574" s="119">
        <f t="shared" si="62"/>
        <v>12700.8</v>
      </c>
      <c r="H574" s="133"/>
      <c r="I574" s="184">
        <f t="shared" si="63"/>
        <v>286.72000000000003</v>
      </c>
      <c r="J574" s="140">
        <f t="shared" si="64"/>
        <v>0</v>
      </c>
      <c r="K574" s="145">
        <f t="shared" si="65"/>
        <v>44.3</v>
      </c>
      <c r="L574" s="145">
        <f t="shared" si="66"/>
        <v>286.72000000000003</v>
      </c>
      <c r="M574" s="146">
        <f t="shared" si="67"/>
        <v>12701.696</v>
      </c>
      <c r="N574" s="90"/>
    </row>
    <row r="575" spans="1:14" ht="45" x14ac:dyDescent="0.25">
      <c r="A575" s="87" t="s">
        <v>99</v>
      </c>
      <c r="B575" s="87" t="s">
        <v>128</v>
      </c>
      <c r="C575" s="89" t="s">
        <v>129</v>
      </c>
      <c r="D575" s="88" t="s">
        <v>80</v>
      </c>
      <c r="E575" s="119">
        <v>19.899999999999999</v>
      </c>
      <c r="F575" s="120">
        <v>318.27999999999997</v>
      </c>
      <c r="G575" s="119">
        <f t="shared" si="62"/>
        <v>6334.2</v>
      </c>
      <c r="H575" s="133"/>
      <c r="I575" s="184">
        <f t="shared" si="63"/>
        <v>318.27999999999997</v>
      </c>
      <c r="J575" s="140">
        <f t="shared" si="64"/>
        <v>0</v>
      </c>
      <c r="K575" s="145">
        <f t="shared" si="65"/>
        <v>19.899999999999999</v>
      </c>
      <c r="L575" s="145">
        <f t="shared" si="66"/>
        <v>318.27999999999997</v>
      </c>
      <c r="M575" s="146">
        <f t="shared" si="67"/>
        <v>6333.771999999999</v>
      </c>
      <c r="N575" s="90"/>
    </row>
    <row r="576" spans="1:14" ht="30" x14ac:dyDescent="0.25">
      <c r="A576" s="87" t="s">
        <v>102</v>
      </c>
      <c r="B576" s="87" t="s">
        <v>133</v>
      </c>
      <c r="C576" s="89" t="s">
        <v>134</v>
      </c>
      <c r="D576" s="88" t="s">
        <v>80</v>
      </c>
      <c r="E576" s="119">
        <v>20.100000000000001</v>
      </c>
      <c r="F576" s="120">
        <v>318.27999999999997</v>
      </c>
      <c r="G576" s="119">
        <f t="shared" si="62"/>
        <v>6397.8</v>
      </c>
      <c r="H576" s="133"/>
      <c r="I576" s="184">
        <f t="shared" si="63"/>
        <v>318.27999999999997</v>
      </c>
      <c r="J576" s="140">
        <f t="shared" si="64"/>
        <v>0</v>
      </c>
      <c r="K576" s="145">
        <f t="shared" si="65"/>
        <v>20.100000000000001</v>
      </c>
      <c r="L576" s="145">
        <f t="shared" si="66"/>
        <v>318.27999999999997</v>
      </c>
      <c r="M576" s="146">
        <f t="shared" si="67"/>
        <v>6397.4279999999999</v>
      </c>
      <c r="N576" s="90"/>
    </row>
    <row r="577" spans="1:14" x14ac:dyDescent="0.25">
      <c r="A577" s="87" t="s">
        <v>108</v>
      </c>
      <c r="B577" s="87" t="s">
        <v>136</v>
      </c>
      <c r="C577" s="89" t="s">
        <v>137</v>
      </c>
      <c r="D577" s="88" t="s">
        <v>119</v>
      </c>
      <c r="E577" s="119">
        <v>40.1</v>
      </c>
      <c r="F577" s="120">
        <v>155.96</v>
      </c>
      <c r="G577" s="119">
        <f t="shared" si="62"/>
        <v>6255.6</v>
      </c>
      <c r="H577" s="133"/>
      <c r="I577" s="184">
        <f t="shared" si="63"/>
        <v>155.96</v>
      </c>
      <c r="J577" s="140">
        <f t="shared" si="64"/>
        <v>0</v>
      </c>
      <c r="K577" s="145">
        <f t="shared" si="65"/>
        <v>40.1</v>
      </c>
      <c r="L577" s="145">
        <f t="shared" si="66"/>
        <v>155.96</v>
      </c>
      <c r="M577" s="146">
        <f t="shared" si="67"/>
        <v>6253.9960000000001</v>
      </c>
      <c r="N577" s="90"/>
    </row>
    <row r="578" spans="1:14" ht="30" x14ac:dyDescent="0.25">
      <c r="A578" s="87" t="s">
        <v>105</v>
      </c>
      <c r="B578" s="87" t="s">
        <v>133</v>
      </c>
      <c r="C578" s="89" t="s">
        <v>134</v>
      </c>
      <c r="D578" s="88" t="s">
        <v>80</v>
      </c>
      <c r="E578" s="119">
        <v>1</v>
      </c>
      <c r="F578" s="120">
        <v>318.27999999999997</v>
      </c>
      <c r="G578" s="119">
        <f t="shared" si="62"/>
        <v>318.3</v>
      </c>
      <c r="H578" s="133"/>
      <c r="I578" s="184">
        <f t="shared" si="63"/>
        <v>318.27999999999997</v>
      </c>
      <c r="J578" s="140">
        <f t="shared" si="64"/>
        <v>0</v>
      </c>
      <c r="K578" s="145">
        <f t="shared" si="65"/>
        <v>1</v>
      </c>
      <c r="L578" s="145">
        <f t="shared" si="66"/>
        <v>318.27999999999997</v>
      </c>
      <c r="M578" s="146">
        <f t="shared" si="67"/>
        <v>318.27999999999997</v>
      </c>
      <c r="N578" s="90"/>
    </row>
    <row r="579" spans="1:14" x14ac:dyDescent="0.25">
      <c r="A579" s="87" t="s">
        <v>111</v>
      </c>
      <c r="B579" s="87" t="s">
        <v>140</v>
      </c>
      <c r="C579" s="89" t="s">
        <v>141</v>
      </c>
      <c r="D579" s="88" t="s">
        <v>119</v>
      </c>
      <c r="E579" s="119">
        <v>1.9</v>
      </c>
      <c r="F579" s="120">
        <v>520.72</v>
      </c>
      <c r="G579" s="119">
        <f t="shared" si="62"/>
        <v>989.3</v>
      </c>
      <c r="H579" s="133"/>
      <c r="I579" s="184">
        <f t="shared" si="63"/>
        <v>520.72</v>
      </c>
      <c r="J579" s="140">
        <f t="shared" si="64"/>
        <v>0</v>
      </c>
      <c r="K579" s="145">
        <f t="shared" si="65"/>
        <v>1.9</v>
      </c>
      <c r="L579" s="145">
        <f t="shared" si="66"/>
        <v>520.72</v>
      </c>
      <c r="M579" s="146">
        <f t="shared" si="67"/>
        <v>989.36800000000005</v>
      </c>
      <c r="N579" s="90"/>
    </row>
    <row r="580" spans="1:14" ht="30" x14ac:dyDescent="0.25">
      <c r="A580" s="87" t="s">
        <v>234</v>
      </c>
      <c r="B580" s="87" t="s">
        <v>156</v>
      </c>
      <c r="C580" s="89" t="s">
        <v>157</v>
      </c>
      <c r="D580" s="88" t="s">
        <v>80</v>
      </c>
      <c r="E580" s="119">
        <v>101.8</v>
      </c>
      <c r="F580" s="120">
        <v>80.23</v>
      </c>
      <c r="G580" s="119">
        <f t="shared" si="62"/>
        <v>8164.4</v>
      </c>
      <c r="H580" s="133"/>
      <c r="I580" s="184">
        <f t="shared" si="63"/>
        <v>80.23</v>
      </c>
      <c r="J580" s="140">
        <f t="shared" si="64"/>
        <v>0</v>
      </c>
      <c r="K580" s="145">
        <f t="shared" si="65"/>
        <v>101.8</v>
      </c>
      <c r="L580" s="145">
        <f t="shared" si="66"/>
        <v>80.23</v>
      </c>
      <c r="M580" s="146">
        <f t="shared" si="67"/>
        <v>8167.4139999999998</v>
      </c>
      <c r="N580" s="90"/>
    </row>
    <row r="581" spans="1:14" ht="30" x14ac:dyDescent="0.25">
      <c r="A581" s="87" t="s">
        <v>237</v>
      </c>
      <c r="B581" s="87" t="s">
        <v>159</v>
      </c>
      <c r="C581" s="89" t="s">
        <v>157</v>
      </c>
      <c r="D581" s="88" t="s">
        <v>80</v>
      </c>
      <c r="E581" s="119">
        <v>64.2</v>
      </c>
      <c r="F581" s="120">
        <v>124.95</v>
      </c>
      <c r="G581" s="119">
        <f t="shared" si="62"/>
        <v>8025</v>
      </c>
      <c r="H581" s="133"/>
      <c r="I581" s="184">
        <f t="shared" si="63"/>
        <v>124.95</v>
      </c>
      <c r="J581" s="140">
        <f t="shared" si="64"/>
        <v>0</v>
      </c>
      <c r="K581" s="145">
        <f t="shared" si="65"/>
        <v>64.2</v>
      </c>
      <c r="L581" s="145">
        <f t="shared" si="66"/>
        <v>124.95</v>
      </c>
      <c r="M581" s="146">
        <f t="shared" si="67"/>
        <v>8021.7900000000009</v>
      </c>
      <c r="N581" s="90"/>
    </row>
    <row r="582" spans="1:14" ht="30" x14ac:dyDescent="0.25">
      <c r="A582" s="87" t="s">
        <v>240</v>
      </c>
      <c r="B582" s="87" t="s">
        <v>161</v>
      </c>
      <c r="C582" s="89" t="s">
        <v>157</v>
      </c>
      <c r="D582" s="88" t="s">
        <v>80</v>
      </c>
      <c r="E582" s="119">
        <v>37.6</v>
      </c>
      <c r="F582" s="120">
        <v>247.39</v>
      </c>
      <c r="G582" s="119">
        <f t="shared" si="62"/>
        <v>9302.2000000000007</v>
      </c>
      <c r="H582" s="133"/>
      <c r="I582" s="184">
        <f t="shared" si="63"/>
        <v>247.39</v>
      </c>
      <c r="J582" s="140">
        <f t="shared" si="64"/>
        <v>0</v>
      </c>
      <c r="K582" s="145">
        <f t="shared" si="65"/>
        <v>37.6</v>
      </c>
      <c r="L582" s="145">
        <f t="shared" si="66"/>
        <v>247.39</v>
      </c>
      <c r="M582" s="146">
        <f t="shared" si="67"/>
        <v>9301.8639999999996</v>
      </c>
      <c r="N582" s="90"/>
    </row>
    <row r="583" spans="1:14" x14ac:dyDescent="0.25">
      <c r="A583" s="87" t="s">
        <v>243</v>
      </c>
      <c r="B583" s="87" t="s">
        <v>163</v>
      </c>
      <c r="C583" s="89" t="s">
        <v>164</v>
      </c>
      <c r="D583" s="88" t="s">
        <v>80</v>
      </c>
      <c r="E583" s="119">
        <v>44.3</v>
      </c>
      <c r="F583" s="120">
        <v>159.13999999999999</v>
      </c>
      <c r="G583" s="119">
        <f t="shared" si="62"/>
        <v>7048.1</v>
      </c>
      <c r="H583" s="133"/>
      <c r="I583" s="184">
        <f t="shared" si="63"/>
        <v>159.13999999999999</v>
      </c>
      <c r="J583" s="140">
        <f t="shared" si="64"/>
        <v>0</v>
      </c>
      <c r="K583" s="145">
        <f t="shared" si="65"/>
        <v>44.3</v>
      </c>
      <c r="L583" s="145">
        <f t="shared" si="66"/>
        <v>159.13999999999999</v>
      </c>
      <c r="M583" s="146">
        <f t="shared" si="67"/>
        <v>7049.9019999999991</v>
      </c>
      <c r="N583" s="90"/>
    </row>
    <row r="584" spans="1:14" x14ac:dyDescent="0.25">
      <c r="A584" s="121"/>
      <c r="B584" s="122" t="s">
        <v>35</v>
      </c>
      <c r="C584" s="123" t="s">
        <v>165</v>
      </c>
      <c r="D584" s="121"/>
      <c r="E584" s="121"/>
      <c r="F584" s="129"/>
      <c r="G584" s="130"/>
      <c r="H584" s="137"/>
      <c r="I584" s="185"/>
      <c r="J584" s="141"/>
      <c r="K584" s="149"/>
      <c r="L584" s="149"/>
      <c r="M584" s="150"/>
      <c r="N584" s="90"/>
    </row>
    <row r="585" spans="1:14" x14ac:dyDescent="0.25">
      <c r="A585" s="87" t="s">
        <v>112</v>
      </c>
      <c r="B585" s="87" t="s">
        <v>167</v>
      </c>
      <c r="C585" s="89" t="s">
        <v>168</v>
      </c>
      <c r="D585" s="88" t="s">
        <v>63</v>
      </c>
      <c r="E585" s="119">
        <v>37.200000000000003</v>
      </c>
      <c r="F585" s="120">
        <v>32.880000000000003</v>
      </c>
      <c r="G585" s="119">
        <f>ROUND(ROUND(F585,1)*ROUND(E585,1),1)</f>
        <v>1223.9000000000001</v>
      </c>
      <c r="H585" s="133"/>
      <c r="I585" s="184">
        <f t="shared" si="63"/>
        <v>32.880000000000003</v>
      </c>
      <c r="J585" s="140">
        <f t="shared" si="64"/>
        <v>0</v>
      </c>
      <c r="K585" s="145">
        <f t="shared" si="65"/>
        <v>37.200000000000003</v>
      </c>
      <c r="L585" s="145">
        <f t="shared" si="66"/>
        <v>32.880000000000003</v>
      </c>
      <c r="M585" s="146">
        <f t="shared" si="67"/>
        <v>1223.1360000000002</v>
      </c>
      <c r="N585" s="90"/>
    </row>
    <row r="586" spans="1:14" ht="30" x14ac:dyDescent="0.25">
      <c r="A586" s="87" t="s">
        <v>115</v>
      </c>
      <c r="B586" s="87" t="s">
        <v>170</v>
      </c>
      <c r="C586" s="89" t="s">
        <v>171</v>
      </c>
      <c r="D586" s="88" t="s">
        <v>63</v>
      </c>
      <c r="E586" s="119">
        <v>37.200000000000003</v>
      </c>
      <c r="F586" s="120">
        <v>6.58</v>
      </c>
      <c r="G586" s="119">
        <f>ROUND(ROUND(F586,1)*ROUND(E586,1),1)</f>
        <v>245.5</v>
      </c>
      <c r="H586" s="133"/>
      <c r="I586" s="184">
        <f t="shared" si="63"/>
        <v>6.58</v>
      </c>
      <c r="J586" s="140">
        <f t="shared" si="64"/>
        <v>0</v>
      </c>
      <c r="K586" s="145">
        <f t="shared" si="65"/>
        <v>37.200000000000003</v>
      </c>
      <c r="L586" s="145">
        <f t="shared" si="66"/>
        <v>6.58</v>
      </c>
      <c r="M586" s="146">
        <f t="shared" si="67"/>
        <v>244.77600000000001</v>
      </c>
      <c r="N586" s="90"/>
    </row>
    <row r="587" spans="1:14" x14ac:dyDescent="0.25">
      <c r="A587" s="121"/>
      <c r="B587" s="122" t="s">
        <v>36</v>
      </c>
      <c r="C587" s="123" t="s">
        <v>172</v>
      </c>
      <c r="D587" s="121"/>
      <c r="E587" s="121"/>
      <c r="F587" s="129"/>
      <c r="G587" s="130"/>
      <c r="H587" s="137"/>
      <c r="I587" s="185"/>
      <c r="J587" s="141"/>
      <c r="K587" s="149"/>
      <c r="L587" s="149"/>
      <c r="M587" s="150"/>
      <c r="N587" s="90"/>
    </row>
    <row r="588" spans="1:14" ht="30" x14ac:dyDescent="0.25">
      <c r="A588" s="87" t="s">
        <v>116</v>
      </c>
      <c r="B588" s="87" t="s">
        <v>177</v>
      </c>
      <c r="C588" s="89" t="s">
        <v>178</v>
      </c>
      <c r="D588" s="88" t="s">
        <v>80</v>
      </c>
      <c r="E588" s="119">
        <v>2.5</v>
      </c>
      <c r="F588" s="120">
        <v>3143.4799999999996</v>
      </c>
      <c r="G588" s="119">
        <f>ROUND(ROUND(F588,1)*ROUND(E588,1),1)</f>
        <v>7858.8</v>
      </c>
      <c r="H588" s="133"/>
      <c r="I588" s="184">
        <f t="shared" si="63"/>
        <v>3143.4799999999996</v>
      </c>
      <c r="J588" s="140">
        <f t="shared" si="64"/>
        <v>0</v>
      </c>
      <c r="K588" s="145">
        <f t="shared" si="65"/>
        <v>2.5</v>
      </c>
      <c r="L588" s="145">
        <f t="shared" si="66"/>
        <v>3143.4799999999996</v>
      </c>
      <c r="M588" s="146">
        <f t="shared" si="67"/>
        <v>7858.6999999999989</v>
      </c>
      <c r="N588" s="90"/>
    </row>
    <row r="589" spans="1:14" ht="30" x14ac:dyDescent="0.25">
      <c r="A589" s="87" t="s">
        <v>120</v>
      </c>
      <c r="B589" s="87" t="s">
        <v>180</v>
      </c>
      <c r="C589" s="89" t="s">
        <v>181</v>
      </c>
      <c r="D589" s="88" t="s">
        <v>80</v>
      </c>
      <c r="E589" s="119">
        <v>4</v>
      </c>
      <c r="F589" s="120">
        <v>3092.45</v>
      </c>
      <c r="G589" s="119">
        <f>ROUND(ROUND(F589,1)*ROUND(E589,1),1)</f>
        <v>12370</v>
      </c>
      <c r="H589" s="133"/>
      <c r="I589" s="184">
        <f t="shared" si="63"/>
        <v>3092.45</v>
      </c>
      <c r="J589" s="140">
        <f t="shared" si="64"/>
        <v>0</v>
      </c>
      <c r="K589" s="145">
        <f t="shared" si="65"/>
        <v>4</v>
      </c>
      <c r="L589" s="145">
        <f t="shared" si="66"/>
        <v>3092.45</v>
      </c>
      <c r="M589" s="146">
        <f t="shared" si="67"/>
        <v>12369.8</v>
      </c>
      <c r="N589" s="90"/>
    </row>
    <row r="590" spans="1:14" x14ac:dyDescent="0.25">
      <c r="A590" s="121"/>
      <c r="B590" s="122" t="s">
        <v>37</v>
      </c>
      <c r="C590" s="123" t="s">
        <v>182</v>
      </c>
      <c r="D590" s="121"/>
      <c r="E590" s="121"/>
      <c r="F590" s="129"/>
      <c r="G590" s="130"/>
      <c r="H590" s="137"/>
      <c r="I590" s="185"/>
      <c r="J590" s="141"/>
      <c r="K590" s="149"/>
      <c r="L590" s="149"/>
      <c r="M590" s="150"/>
      <c r="N590" s="90"/>
    </row>
    <row r="591" spans="1:14" x14ac:dyDescent="0.25">
      <c r="A591" s="87" t="s">
        <v>123</v>
      </c>
      <c r="B591" s="87" t="s">
        <v>190</v>
      </c>
      <c r="C591" s="89" t="s">
        <v>191</v>
      </c>
      <c r="D591" s="88" t="s">
        <v>44</v>
      </c>
      <c r="E591" s="119">
        <v>40.9</v>
      </c>
      <c r="F591" s="120">
        <v>302.54000000000002</v>
      </c>
      <c r="G591" s="119">
        <f>ROUND(ROUND(F591,1)*ROUND(E591,1),1)</f>
        <v>12372.3</v>
      </c>
      <c r="H591" s="133"/>
      <c r="I591" s="184">
        <f t="shared" si="63"/>
        <v>302.54000000000002</v>
      </c>
      <c r="J591" s="140">
        <f t="shared" si="64"/>
        <v>0</v>
      </c>
      <c r="K591" s="145">
        <f t="shared" si="65"/>
        <v>40.9</v>
      </c>
      <c r="L591" s="145">
        <f t="shared" si="66"/>
        <v>302.54000000000002</v>
      </c>
      <c r="M591" s="146">
        <f t="shared" si="67"/>
        <v>12373.886</v>
      </c>
      <c r="N591" s="90"/>
    </row>
    <row r="592" spans="1:14" ht="30" x14ac:dyDescent="0.25">
      <c r="A592" s="87" t="s">
        <v>124</v>
      </c>
      <c r="B592" s="87" t="s">
        <v>193</v>
      </c>
      <c r="C592" s="89" t="s">
        <v>194</v>
      </c>
      <c r="D592" s="88" t="s">
        <v>44</v>
      </c>
      <c r="E592" s="119">
        <v>63.3</v>
      </c>
      <c r="F592" s="120">
        <v>23.2</v>
      </c>
      <c r="G592" s="119">
        <f>ROUND(ROUND(F592,1)*ROUND(E592,1),1)</f>
        <v>1468.6</v>
      </c>
      <c r="H592" s="133">
        <v>-63.3</v>
      </c>
      <c r="I592" s="184">
        <f t="shared" si="63"/>
        <v>23.2</v>
      </c>
      <c r="J592" s="140">
        <f t="shared" si="64"/>
        <v>-1468.56</v>
      </c>
      <c r="K592" s="145">
        <f t="shared" si="65"/>
        <v>0</v>
      </c>
      <c r="L592" s="145">
        <f t="shared" si="66"/>
        <v>23.2</v>
      </c>
      <c r="M592" s="146">
        <f t="shared" si="67"/>
        <v>0</v>
      </c>
      <c r="N592" s="90"/>
    </row>
    <row r="593" spans="1:14" ht="45" x14ac:dyDescent="0.25">
      <c r="A593" s="87" t="s">
        <v>127</v>
      </c>
      <c r="B593" s="87" t="s">
        <v>196</v>
      </c>
      <c r="C593" s="89" t="s">
        <v>197</v>
      </c>
      <c r="D593" s="88" t="s">
        <v>44</v>
      </c>
      <c r="E593" s="119">
        <v>63.3</v>
      </c>
      <c r="F593" s="120">
        <v>338.17</v>
      </c>
      <c r="G593" s="119">
        <f>ROUND(ROUND(F593,1)*ROUND(E593,1),1)</f>
        <v>21408.1</v>
      </c>
      <c r="H593" s="133">
        <v>-63.3</v>
      </c>
      <c r="I593" s="184">
        <f t="shared" si="63"/>
        <v>338.17</v>
      </c>
      <c r="J593" s="140">
        <f t="shared" si="64"/>
        <v>-21406.161</v>
      </c>
      <c r="K593" s="145">
        <f t="shared" si="65"/>
        <v>0</v>
      </c>
      <c r="L593" s="145">
        <f t="shared" si="66"/>
        <v>338.17</v>
      </c>
      <c r="M593" s="146">
        <f t="shared" si="67"/>
        <v>0</v>
      </c>
      <c r="N593" s="90"/>
    </row>
    <row r="594" spans="1:14" ht="30" x14ac:dyDescent="0.25">
      <c r="A594" s="87" t="s">
        <v>130</v>
      </c>
      <c r="B594" s="87" t="s">
        <v>205</v>
      </c>
      <c r="C594" s="89" t="s">
        <v>206</v>
      </c>
      <c r="D594" s="88" t="s">
        <v>44</v>
      </c>
      <c r="E594" s="119">
        <v>40.9</v>
      </c>
      <c r="F594" s="120">
        <v>545.42999999999995</v>
      </c>
      <c r="G594" s="119">
        <f>ROUND(ROUND(F594,1)*ROUND(E594,1),1)</f>
        <v>22306.9</v>
      </c>
      <c r="H594" s="133">
        <v>-40.9</v>
      </c>
      <c r="I594" s="184">
        <f t="shared" si="63"/>
        <v>545.42999999999995</v>
      </c>
      <c r="J594" s="140">
        <f t="shared" si="64"/>
        <v>-22308.086999999996</v>
      </c>
      <c r="K594" s="145">
        <f t="shared" si="65"/>
        <v>0</v>
      </c>
      <c r="L594" s="145">
        <f t="shared" si="66"/>
        <v>545.42999999999995</v>
      </c>
      <c r="M594" s="146">
        <f t="shared" si="67"/>
        <v>0</v>
      </c>
      <c r="N594" s="90"/>
    </row>
    <row r="595" spans="1:14" x14ac:dyDescent="0.25">
      <c r="A595" s="121"/>
      <c r="B595" s="122" t="s">
        <v>55</v>
      </c>
      <c r="C595" s="123" t="s">
        <v>219</v>
      </c>
      <c r="D595" s="121"/>
      <c r="E595" s="121"/>
      <c r="F595" s="129"/>
      <c r="G595" s="130"/>
      <c r="H595" s="137"/>
      <c r="I595" s="185"/>
      <c r="J595" s="141"/>
      <c r="K595" s="149"/>
      <c r="L595" s="149"/>
      <c r="M595" s="150"/>
      <c r="N595" s="90"/>
    </row>
    <row r="596" spans="1:14" ht="30" x14ac:dyDescent="0.25">
      <c r="A596" s="87" t="s">
        <v>131</v>
      </c>
      <c r="B596" s="87" t="s">
        <v>221</v>
      </c>
      <c r="C596" s="89" t="s">
        <v>222</v>
      </c>
      <c r="D596" s="88" t="s">
        <v>63</v>
      </c>
      <c r="E596" s="119">
        <v>34.799999999999997</v>
      </c>
      <c r="F596" s="120">
        <v>26.3</v>
      </c>
      <c r="G596" s="119">
        <f>ROUND(ROUND(F596,1)*ROUND(E596,1),1)</f>
        <v>915.2</v>
      </c>
      <c r="H596" s="133"/>
      <c r="I596" s="184">
        <f t="shared" si="63"/>
        <v>26.3</v>
      </c>
      <c r="J596" s="140">
        <f t="shared" si="64"/>
        <v>0</v>
      </c>
      <c r="K596" s="145">
        <f t="shared" si="65"/>
        <v>34.799999999999997</v>
      </c>
      <c r="L596" s="145">
        <f t="shared" si="66"/>
        <v>26.3</v>
      </c>
      <c r="M596" s="146">
        <f t="shared" si="67"/>
        <v>915.2399999999999</v>
      </c>
      <c r="N596" s="90"/>
    </row>
    <row r="597" spans="1:14" x14ac:dyDescent="0.25">
      <c r="A597" s="121"/>
      <c r="B597" s="122" t="s">
        <v>58</v>
      </c>
      <c r="C597" s="123" t="s">
        <v>223</v>
      </c>
      <c r="D597" s="121"/>
      <c r="E597" s="121"/>
      <c r="F597" s="129"/>
      <c r="G597" s="130"/>
      <c r="H597" s="137"/>
      <c r="I597" s="185"/>
      <c r="J597" s="141"/>
      <c r="K597" s="149"/>
      <c r="L597" s="149"/>
      <c r="M597" s="150"/>
      <c r="N597" s="90"/>
    </row>
    <row r="598" spans="1:14" ht="45" x14ac:dyDescent="0.25">
      <c r="A598" s="87" t="s">
        <v>132</v>
      </c>
      <c r="B598" s="87" t="s">
        <v>225</v>
      </c>
      <c r="C598" s="89" t="s">
        <v>226</v>
      </c>
      <c r="D598" s="88" t="s">
        <v>63</v>
      </c>
      <c r="E598" s="119">
        <v>32.299999999999997</v>
      </c>
      <c r="F598" s="120">
        <v>552.39</v>
      </c>
      <c r="G598" s="119">
        <f t="shared" ref="G598:G619" si="68">ROUND(ROUND(F598,1)*ROUND(E598,1),1)</f>
        <v>17842.5</v>
      </c>
      <c r="H598" s="133"/>
      <c r="I598" s="184">
        <f t="shared" si="63"/>
        <v>552.39</v>
      </c>
      <c r="J598" s="140">
        <f t="shared" si="64"/>
        <v>0</v>
      </c>
      <c r="K598" s="145">
        <f t="shared" si="65"/>
        <v>32.299999999999997</v>
      </c>
      <c r="L598" s="145">
        <f t="shared" si="66"/>
        <v>552.39</v>
      </c>
      <c r="M598" s="146">
        <f t="shared" si="67"/>
        <v>17842.196999999996</v>
      </c>
      <c r="N598" s="90"/>
    </row>
    <row r="599" spans="1:14" ht="45" x14ac:dyDescent="0.25">
      <c r="A599" s="87" t="s">
        <v>138</v>
      </c>
      <c r="B599" s="87" t="s">
        <v>228</v>
      </c>
      <c r="C599" s="89" t="s">
        <v>229</v>
      </c>
      <c r="D599" s="88" t="s">
        <v>63</v>
      </c>
      <c r="E599" s="119">
        <v>32.299999999999997</v>
      </c>
      <c r="F599" s="120">
        <v>1060.07</v>
      </c>
      <c r="G599" s="119">
        <f t="shared" si="68"/>
        <v>34241.199999999997</v>
      </c>
      <c r="H599" s="133"/>
      <c r="I599" s="184">
        <f t="shared" si="63"/>
        <v>1060.07</v>
      </c>
      <c r="J599" s="140">
        <f t="shared" si="64"/>
        <v>0</v>
      </c>
      <c r="K599" s="145">
        <f t="shared" si="65"/>
        <v>32.299999999999997</v>
      </c>
      <c r="L599" s="145">
        <f t="shared" si="66"/>
        <v>1060.07</v>
      </c>
      <c r="M599" s="146">
        <f t="shared" si="67"/>
        <v>34240.260999999991</v>
      </c>
      <c r="N599" s="90"/>
    </row>
    <row r="600" spans="1:14" ht="45" x14ac:dyDescent="0.25">
      <c r="A600" s="87" t="s">
        <v>135</v>
      </c>
      <c r="B600" s="87" t="s">
        <v>231</v>
      </c>
      <c r="C600" s="89" t="s">
        <v>232</v>
      </c>
      <c r="D600" s="88" t="s">
        <v>233</v>
      </c>
      <c r="E600" s="119">
        <v>2</v>
      </c>
      <c r="F600" s="120">
        <v>260.41000000000003</v>
      </c>
      <c r="G600" s="119">
        <f t="shared" si="68"/>
        <v>520.79999999999995</v>
      </c>
      <c r="H600" s="133"/>
      <c r="I600" s="184">
        <f t="shared" si="63"/>
        <v>260.41000000000003</v>
      </c>
      <c r="J600" s="140">
        <f t="shared" si="64"/>
        <v>0</v>
      </c>
      <c r="K600" s="145">
        <f t="shared" si="65"/>
        <v>2</v>
      </c>
      <c r="L600" s="145">
        <f t="shared" si="66"/>
        <v>260.41000000000003</v>
      </c>
      <c r="M600" s="146">
        <f t="shared" si="67"/>
        <v>520.82000000000005</v>
      </c>
      <c r="N600" s="90"/>
    </row>
    <row r="601" spans="1:14" ht="45" x14ac:dyDescent="0.25">
      <c r="A601" s="87" t="s">
        <v>139</v>
      </c>
      <c r="B601" s="87" t="s">
        <v>235</v>
      </c>
      <c r="C601" s="89" t="s">
        <v>236</v>
      </c>
      <c r="D601" s="88" t="s">
        <v>233</v>
      </c>
      <c r="E601" s="119">
        <v>2</v>
      </c>
      <c r="F601" s="120">
        <v>1801.85</v>
      </c>
      <c r="G601" s="119">
        <f t="shared" si="68"/>
        <v>3603.8</v>
      </c>
      <c r="H601" s="133"/>
      <c r="I601" s="184">
        <f t="shared" si="63"/>
        <v>1801.85</v>
      </c>
      <c r="J601" s="140">
        <f t="shared" si="64"/>
        <v>0</v>
      </c>
      <c r="K601" s="145">
        <f t="shared" si="65"/>
        <v>2</v>
      </c>
      <c r="L601" s="145">
        <f t="shared" si="66"/>
        <v>1801.85</v>
      </c>
      <c r="M601" s="146">
        <f t="shared" si="67"/>
        <v>3603.7</v>
      </c>
      <c r="N601" s="90"/>
    </row>
    <row r="602" spans="1:14" ht="45" x14ac:dyDescent="0.25">
      <c r="A602" s="87" t="s">
        <v>142</v>
      </c>
      <c r="B602" s="87" t="s">
        <v>238</v>
      </c>
      <c r="C602" s="89" t="s">
        <v>239</v>
      </c>
      <c r="D602" s="88" t="s">
        <v>233</v>
      </c>
      <c r="E602" s="119">
        <v>4</v>
      </c>
      <c r="F602" s="120">
        <v>219.64</v>
      </c>
      <c r="G602" s="119">
        <f t="shared" si="68"/>
        <v>878.4</v>
      </c>
      <c r="H602" s="133"/>
      <c r="I602" s="184">
        <f t="shared" si="63"/>
        <v>219.64</v>
      </c>
      <c r="J602" s="140">
        <f t="shared" si="64"/>
        <v>0</v>
      </c>
      <c r="K602" s="145">
        <f t="shared" si="65"/>
        <v>4</v>
      </c>
      <c r="L602" s="145">
        <f t="shared" si="66"/>
        <v>219.64</v>
      </c>
      <c r="M602" s="146">
        <f t="shared" si="67"/>
        <v>878.56</v>
      </c>
      <c r="N602" s="90"/>
    </row>
    <row r="603" spans="1:14" ht="30" x14ac:dyDescent="0.25">
      <c r="A603" s="87" t="s">
        <v>145</v>
      </c>
      <c r="B603" s="87" t="s">
        <v>241</v>
      </c>
      <c r="C603" s="89" t="s">
        <v>242</v>
      </c>
      <c r="D603" s="88" t="s">
        <v>233</v>
      </c>
      <c r="E603" s="119">
        <v>2</v>
      </c>
      <c r="F603" s="120">
        <v>1129.77</v>
      </c>
      <c r="G603" s="119">
        <f t="shared" si="68"/>
        <v>2259.6</v>
      </c>
      <c r="H603" s="133"/>
      <c r="I603" s="184">
        <f t="shared" si="63"/>
        <v>1129.77</v>
      </c>
      <c r="J603" s="140">
        <f t="shared" si="64"/>
        <v>0</v>
      </c>
      <c r="K603" s="145">
        <f t="shared" si="65"/>
        <v>2</v>
      </c>
      <c r="L603" s="145">
        <f t="shared" si="66"/>
        <v>1129.77</v>
      </c>
      <c r="M603" s="146">
        <f t="shared" si="67"/>
        <v>2259.54</v>
      </c>
      <c r="N603" s="90"/>
    </row>
    <row r="604" spans="1:14" ht="45" x14ac:dyDescent="0.25">
      <c r="A604" s="87" t="s">
        <v>148</v>
      </c>
      <c r="B604" s="87" t="s">
        <v>244</v>
      </c>
      <c r="C604" s="89" t="s">
        <v>245</v>
      </c>
      <c r="D604" s="88" t="s">
        <v>233</v>
      </c>
      <c r="E604" s="119">
        <v>2</v>
      </c>
      <c r="F604" s="120">
        <v>1129.77</v>
      </c>
      <c r="G604" s="119">
        <f t="shared" si="68"/>
        <v>2259.6</v>
      </c>
      <c r="H604" s="133"/>
      <c r="I604" s="184">
        <f t="shared" si="63"/>
        <v>1129.77</v>
      </c>
      <c r="J604" s="140">
        <f t="shared" si="64"/>
        <v>0</v>
      </c>
      <c r="K604" s="145">
        <f t="shared" si="65"/>
        <v>2</v>
      </c>
      <c r="L604" s="145">
        <f t="shared" si="66"/>
        <v>1129.77</v>
      </c>
      <c r="M604" s="146">
        <f t="shared" si="67"/>
        <v>2259.54</v>
      </c>
      <c r="N604" s="90"/>
    </row>
    <row r="605" spans="1:14" ht="30" x14ac:dyDescent="0.25">
      <c r="A605" s="87" t="s">
        <v>152</v>
      </c>
      <c r="B605" s="87" t="s">
        <v>247</v>
      </c>
      <c r="C605" s="89" t="s">
        <v>248</v>
      </c>
      <c r="D605" s="88" t="s">
        <v>63</v>
      </c>
      <c r="E605" s="119">
        <v>18.600000000000001</v>
      </c>
      <c r="F605" s="120">
        <v>36.83</v>
      </c>
      <c r="G605" s="119">
        <f t="shared" si="68"/>
        <v>684.5</v>
      </c>
      <c r="H605" s="133"/>
      <c r="I605" s="184">
        <f t="shared" si="63"/>
        <v>36.83</v>
      </c>
      <c r="J605" s="140">
        <f t="shared" si="64"/>
        <v>0</v>
      </c>
      <c r="K605" s="145">
        <f t="shared" si="65"/>
        <v>18.600000000000001</v>
      </c>
      <c r="L605" s="145">
        <f t="shared" si="66"/>
        <v>36.83</v>
      </c>
      <c r="M605" s="146">
        <f t="shared" si="67"/>
        <v>685.03800000000001</v>
      </c>
      <c r="N605" s="90"/>
    </row>
    <row r="606" spans="1:14" x14ac:dyDescent="0.25">
      <c r="A606" s="87" t="s">
        <v>166</v>
      </c>
      <c r="B606" s="87" t="s">
        <v>250</v>
      </c>
      <c r="C606" s="89" t="s">
        <v>251</v>
      </c>
      <c r="D606" s="88" t="s">
        <v>63</v>
      </c>
      <c r="E606" s="119">
        <v>18.600000000000001</v>
      </c>
      <c r="F606" s="120">
        <v>27.62</v>
      </c>
      <c r="G606" s="119">
        <f t="shared" si="68"/>
        <v>513.4</v>
      </c>
      <c r="H606" s="133"/>
      <c r="I606" s="184">
        <f t="shared" si="63"/>
        <v>27.62</v>
      </c>
      <c r="J606" s="140">
        <f t="shared" si="64"/>
        <v>0</v>
      </c>
      <c r="K606" s="145">
        <f t="shared" si="65"/>
        <v>18.600000000000001</v>
      </c>
      <c r="L606" s="145">
        <f t="shared" si="66"/>
        <v>27.62</v>
      </c>
      <c r="M606" s="146">
        <f t="shared" si="67"/>
        <v>513.73200000000008</v>
      </c>
      <c r="N606" s="90"/>
    </row>
    <row r="607" spans="1:14" ht="45" x14ac:dyDescent="0.25">
      <c r="A607" s="87" t="s">
        <v>169</v>
      </c>
      <c r="B607" s="87" t="s">
        <v>253</v>
      </c>
      <c r="C607" s="89" t="s">
        <v>254</v>
      </c>
      <c r="D607" s="88" t="s">
        <v>233</v>
      </c>
      <c r="E607" s="119">
        <v>2</v>
      </c>
      <c r="F607" s="120">
        <v>7599.34</v>
      </c>
      <c r="G607" s="119">
        <f t="shared" si="68"/>
        <v>15198.6</v>
      </c>
      <c r="H607" s="133"/>
      <c r="I607" s="184">
        <f t="shared" si="63"/>
        <v>7599.34</v>
      </c>
      <c r="J607" s="140">
        <f t="shared" si="64"/>
        <v>0</v>
      </c>
      <c r="K607" s="145">
        <f t="shared" si="65"/>
        <v>2</v>
      </c>
      <c r="L607" s="145">
        <f t="shared" si="66"/>
        <v>7599.34</v>
      </c>
      <c r="M607" s="146">
        <f t="shared" si="67"/>
        <v>15198.68</v>
      </c>
      <c r="N607" s="90"/>
    </row>
    <row r="608" spans="1:14" ht="30" x14ac:dyDescent="0.25">
      <c r="A608" s="87" t="s">
        <v>173</v>
      </c>
      <c r="B608" s="87" t="s">
        <v>436</v>
      </c>
      <c r="C608" s="89" t="s">
        <v>437</v>
      </c>
      <c r="D608" s="88" t="s">
        <v>233</v>
      </c>
      <c r="E608" s="119">
        <v>1</v>
      </c>
      <c r="F608" s="120">
        <v>14566.86</v>
      </c>
      <c r="G608" s="119">
        <f t="shared" si="68"/>
        <v>14566.9</v>
      </c>
      <c r="H608" s="133"/>
      <c r="I608" s="184">
        <f t="shared" si="63"/>
        <v>14566.86</v>
      </c>
      <c r="J608" s="140">
        <f t="shared" si="64"/>
        <v>0</v>
      </c>
      <c r="K608" s="145">
        <f t="shared" si="65"/>
        <v>1</v>
      </c>
      <c r="L608" s="145">
        <f t="shared" si="66"/>
        <v>14566.86</v>
      </c>
      <c r="M608" s="146">
        <f t="shared" si="67"/>
        <v>14566.86</v>
      </c>
      <c r="N608" s="90"/>
    </row>
    <row r="609" spans="1:14" ht="30" x14ac:dyDescent="0.25">
      <c r="A609" s="87" t="s">
        <v>176</v>
      </c>
      <c r="B609" s="87" t="s">
        <v>259</v>
      </c>
      <c r="C609" s="89" t="s">
        <v>260</v>
      </c>
      <c r="D609" s="88" t="s">
        <v>233</v>
      </c>
      <c r="E609" s="119">
        <v>1</v>
      </c>
      <c r="F609" s="120">
        <v>14566.86</v>
      </c>
      <c r="G609" s="119">
        <f t="shared" si="68"/>
        <v>14566.9</v>
      </c>
      <c r="H609" s="133"/>
      <c r="I609" s="184">
        <f t="shared" si="63"/>
        <v>14566.86</v>
      </c>
      <c r="J609" s="140">
        <f t="shared" si="64"/>
        <v>0</v>
      </c>
      <c r="K609" s="145">
        <f t="shared" si="65"/>
        <v>1</v>
      </c>
      <c r="L609" s="145">
        <f t="shared" si="66"/>
        <v>14566.86</v>
      </c>
      <c r="M609" s="146">
        <f t="shared" si="67"/>
        <v>14566.86</v>
      </c>
      <c r="N609" s="90"/>
    </row>
    <row r="610" spans="1:14" ht="30" x14ac:dyDescent="0.25">
      <c r="A610" s="87" t="s">
        <v>179</v>
      </c>
      <c r="B610" s="87" t="s">
        <v>262</v>
      </c>
      <c r="C610" s="89" t="s">
        <v>263</v>
      </c>
      <c r="D610" s="88" t="s">
        <v>233</v>
      </c>
      <c r="E610" s="119">
        <v>1</v>
      </c>
      <c r="F610" s="120">
        <v>775.98</v>
      </c>
      <c r="G610" s="119">
        <f t="shared" si="68"/>
        <v>776</v>
      </c>
      <c r="H610" s="133"/>
      <c r="I610" s="184">
        <f t="shared" si="63"/>
        <v>775.98</v>
      </c>
      <c r="J610" s="140">
        <f t="shared" si="64"/>
        <v>0</v>
      </c>
      <c r="K610" s="145">
        <f t="shared" si="65"/>
        <v>1</v>
      </c>
      <c r="L610" s="145">
        <f t="shared" si="66"/>
        <v>775.98</v>
      </c>
      <c r="M610" s="146">
        <f t="shared" si="67"/>
        <v>775.98</v>
      </c>
      <c r="N610" s="90"/>
    </row>
    <row r="611" spans="1:14" ht="30" x14ac:dyDescent="0.25">
      <c r="A611" s="87" t="s">
        <v>183</v>
      </c>
      <c r="B611" s="87" t="s">
        <v>265</v>
      </c>
      <c r="C611" s="89" t="s">
        <v>266</v>
      </c>
      <c r="D611" s="88" t="s">
        <v>233</v>
      </c>
      <c r="E611" s="119">
        <v>2</v>
      </c>
      <c r="F611" s="120">
        <v>1202.1099999999999</v>
      </c>
      <c r="G611" s="119">
        <f t="shared" si="68"/>
        <v>2404.1999999999998</v>
      </c>
      <c r="H611" s="133"/>
      <c r="I611" s="184">
        <f t="shared" si="63"/>
        <v>1202.1099999999999</v>
      </c>
      <c r="J611" s="140">
        <f t="shared" si="64"/>
        <v>0</v>
      </c>
      <c r="K611" s="145">
        <f t="shared" si="65"/>
        <v>2</v>
      </c>
      <c r="L611" s="145">
        <f t="shared" si="66"/>
        <v>1202.1099999999999</v>
      </c>
      <c r="M611" s="146">
        <f t="shared" si="67"/>
        <v>2404.2199999999998</v>
      </c>
      <c r="N611" s="90"/>
    </row>
    <row r="612" spans="1:14" ht="30" x14ac:dyDescent="0.25">
      <c r="A612" s="87" t="s">
        <v>186</v>
      </c>
      <c r="B612" s="87" t="s">
        <v>271</v>
      </c>
      <c r="C612" s="89" t="s">
        <v>272</v>
      </c>
      <c r="D612" s="88" t="s">
        <v>233</v>
      </c>
      <c r="E612" s="119">
        <v>1</v>
      </c>
      <c r="F612" s="120">
        <v>313.02</v>
      </c>
      <c r="G612" s="119">
        <f t="shared" si="68"/>
        <v>313</v>
      </c>
      <c r="H612" s="133"/>
      <c r="I612" s="184">
        <f t="shared" si="63"/>
        <v>313.02</v>
      </c>
      <c r="J612" s="140">
        <f t="shared" si="64"/>
        <v>0</v>
      </c>
      <c r="K612" s="145">
        <f t="shared" si="65"/>
        <v>1</v>
      </c>
      <c r="L612" s="145">
        <f t="shared" si="66"/>
        <v>313.02</v>
      </c>
      <c r="M612" s="146">
        <f t="shared" si="67"/>
        <v>313.02</v>
      </c>
      <c r="N612" s="90"/>
    </row>
    <row r="613" spans="1:14" ht="30" x14ac:dyDescent="0.25">
      <c r="A613" s="87" t="s">
        <v>189</v>
      </c>
      <c r="B613" s="87" t="s">
        <v>286</v>
      </c>
      <c r="C613" s="89" t="s">
        <v>287</v>
      </c>
      <c r="D613" s="88" t="s">
        <v>233</v>
      </c>
      <c r="E613" s="119">
        <v>2</v>
      </c>
      <c r="F613" s="120">
        <v>1530.92</v>
      </c>
      <c r="G613" s="119">
        <f t="shared" si="68"/>
        <v>3061.8</v>
      </c>
      <c r="H613" s="133"/>
      <c r="I613" s="184">
        <f t="shared" si="63"/>
        <v>1530.92</v>
      </c>
      <c r="J613" s="140">
        <f t="shared" si="64"/>
        <v>0</v>
      </c>
      <c r="K613" s="145">
        <f t="shared" si="65"/>
        <v>2</v>
      </c>
      <c r="L613" s="145">
        <f t="shared" si="66"/>
        <v>1530.92</v>
      </c>
      <c r="M613" s="146">
        <f t="shared" si="67"/>
        <v>3061.84</v>
      </c>
      <c r="N613" s="90"/>
    </row>
    <row r="614" spans="1:14" ht="30" x14ac:dyDescent="0.25">
      <c r="A614" s="87" t="s">
        <v>192</v>
      </c>
      <c r="B614" s="87" t="s">
        <v>289</v>
      </c>
      <c r="C614" s="89" t="s">
        <v>290</v>
      </c>
      <c r="D614" s="88" t="s">
        <v>233</v>
      </c>
      <c r="E614" s="119">
        <v>5</v>
      </c>
      <c r="F614" s="120">
        <v>211.75</v>
      </c>
      <c r="G614" s="119">
        <f t="shared" si="68"/>
        <v>1059</v>
      </c>
      <c r="H614" s="133"/>
      <c r="I614" s="184">
        <f t="shared" si="63"/>
        <v>211.75</v>
      </c>
      <c r="J614" s="140">
        <f t="shared" si="64"/>
        <v>0</v>
      </c>
      <c r="K614" s="145">
        <f t="shared" si="65"/>
        <v>5</v>
      </c>
      <c r="L614" s="145">
        <f t="shared" si="66"/>
        <v>211.75</v>
      </c>
      <c r="M614" s="146">
        <f t="shared" si="67"/>
        <v>1058.75</v>
      </c>
      <c r="N614" s="90"/>
    </row>
    <row r="615" spans="1:14" x14ac:dyDescent="0.25">
      <c r="A615" s="87" t="s">
        <v>195</v>
      </c>
      <c r="B615" s="87" t="s">
        <v>306</v>
      </c>
      <c r="C615" s="89" t="s">
        <v>307</v>
      </c>
      <c r="D615" s="88" t="s">
        <v>233</v>
      </c>
      <c r="E615" s="119">
        <v>2</v>
      </c>
      <c r="F615" s="120">
        <v>485.32</v>
      </c>
      <c r="G615" s="119">
        <f t="shared" si="68"/>
        <v>970.6</v>
      </c>
      <c r="H615" s="133"/>
      <c r="I615" s="184">
        <f t="shared" si="63"/>
        <v>485.32</v>
      </c>
      <c r="J615" s="140">
        <f t="shared" si="64"/>
        <v>0</v>
      </c>
      <c r="K615" s="145">
        <f t="shared" si="65"/>
        <v>2</v>
      </c>
      <c r="L615" s="145">
        <f t="shared" si="66"/>
        <v>485.32</v>
      </c>
      <c r="M615" s="146">
        <f t="shared" si="67"/>
        <v>970.64</v>
      </c>
      <c r="N615" s="90"/>
    </row>
    <row r="616" spans="1:14" ht="30" x14ac:dyDescent="0.25">
      <c r="A616" s="87" t="s">
        <v>198</v>
      </c>
      <c r="B616" s="87" t="s">
        <v>315</v>
      </c>
      <c r="C616" s="89" t="s">
        <v>316</v>
      </c>
      <c r="D616" s="88" t="s">
        <v>233</v>
      </c>
      <c r="E616" s="119">
        <v>2</v>
      </c>
      <c r="F616" s="120">
        <v>485.32</v>
      </c>
      <c r="G616" s="119">
        <f t="shared" si="68"/>
        <v>970.6</v>
      </c>
      <c r="H616" s="133"/>
      <c r="I616" s="184">
        <f t="shared" si="63"/>
        <v>485.32</v>
      </c>
      <c r="J616" s="140">
        <f t="shared" si="64"/>
        <v>0</v>
      </c>
      <c r="K616" s="145">
        <f t="shared" si="65"/>
        <v>2</v>
      </c>
      <c r="L616" s="145">
        <f t="shared" si="66"/>
        <v>485.32</v>
      </c>
      <c r="M616" s="146">
        <f t="shared" si="67"/>
        <v>970.64</v>
      </c>
      <c r="N616" s="90"/>
    </row>
    <row r="617" spans="1:14" ht="30" x14ac:dyDescent="0.25">
      <c r="A617" s="87" t="s">
        <v>201</v>
      </c>
      <c r="B617" s="87" t="s">
        <v>318</v>
      </c>
      <c r="C617" s="89" t="s">
        <v>319</v>
      </c>
      <c r="D617" s="88" t="s">
        <v>233</v>
      </c>
      <c r="E617" s="119">
        <v>1</v>
      </c>
      <c r="F617" s="120">
        <v>6510.34</v>
      </c>
      <c r="G617" s="119">
        <f t="shared" si="68"/>
        <v>6510.3</v>
      </c>
      <c r="H617" s="133"/>
      <c r="I617" s="184">
        <f t="shared" si="63"/>
        <v>6510.34</v>
      </c>
      <c r="J617" s="140">
        <f t="shared" si="64"/>
        <v>0</v>
      </c>
      <c r="K617" s="145">
        <f t="shared" si="65"/>
        <v>1</v>
      </c>
      <c r="L617" s="145">
        <f t="shared" si="66"/>
        <v>6510.34</v>
      </c>
      <c r="M617" s="146">
        <f t="shared" si="67"/>
        <v>6510.34</v>
      </c>
      <c r="N617" s="90"/>
    </row>
    <row r="618" spans="1:14" ht="30" x14ac:dyDescent="0.25">
      <c r="A618" s="87" t="s">
        <v>204</v>
      </c>
      <c r="B618" s="87" t="s">
        <v>321</v>
      </c>
      <c r="C618" s="89" t="s">
        <v>322</v>
      </c>
      <c r="D618" s="88" t="s">
        <v>233</v>
      </c>
      <c r="E618" s="119">
        <v>1</v>
      </c>
      <c r="F618" s="120">
        <v>6510.34</v>
      </c>
      <c r="G618" s="119">
        <f t="shared" si="68"/>
        <v>6510.3</v>
      </c>
      <c r="H618" s="133"/>
      <c r="I618" s="184">
        <f t="shared" si="63"/>
        <v>6510.34</v>
      </c>
      <c r="J618" s="140">
        <f t="shared" si="64"/>
        <v>0</v>
      </c>
      <c r="K618" s="145">
        <f t="shared" si="65"/>
        <v>1</v>
      </c>
      <c r="L618" s="145">
        <f t="shared" si="66"/>
        <v>6510.34</v>
      </c>
      <c r="M618" s="146">
        <f t="shared" si="67"/>
        <v>6510.34</v>
      </c>
      <c r="N618" s="90"/>
    </row>
    <row r="619" spans="1:14" ht="30" x14ac:dyDescent="0.25">
      <c r="A619" s="87" t="s">
        <v>207</v>
      </c>
      <c r="B619" s="87" t="s">
        <v>324</v>
      </c>
      <c r="C619" s="89" t="s">
        <v>325</v>
      </c>
      <c r="D619" s="88" t="s">
        <v>63</v>
      </c>
      <c r="E619" s="119">
        <v>34.799999999999997</v>
      </c>
      <c r="F619" s="120">
        <v>9.2100000000000009</v>
      </c>
      <c r="G619" s="119">
        <f t="shared" si="68"/>
        <v>320.2</v>
      </c>
      <c r="H619" s="133"/>
      <c r="I619" s="184">
        <f t="shared" si="63"/>
        <v>9.2100000000000009</v>
      </c>
      <c r="J619" s="140">
        <f t="shared" si="64"/>
        <v>0</v>
      </c>
      <c r="K619" s="145">
        <f t="shared" si="65"/>
        <v>34.799999999999997</v>
      </c>
      <c r="L619" s="145">
        <f t="shared" si="66"/>
        <v>9.2100000000000009</v>
      </c>
      <c r="M619" s="146">
        <f t="shared" si="67"/>
        <v>320.50799999999998</v>
      </c>
      <c r="N619" s="90"/>
    </row>
    <row r="620" spans="1:14" x14ac:dyDescent="0.25">
      <c r="A620" s="121"/>
      <c r="B620" s="122" t="s">
        <v>39</v>
      </c>
      <c r="C620" s="123" t="s">
        <v>326</v>
      </c>
      <c r="D620" s="121"/>
      <c r="E620" s="121"/>
      <c r="F620" s="129"/>
      <c r="G620" s="130"/>
      <c r="H620" s="137"/>
      <c r="I620" s="185"/>
      <c r="J620" s="141"/>
      <c r="K620" s="149"/>
      <c r="L620" s="149"/>
      <c r="M620" s="150"/>
      <c r="N620" s="90"/>
    </row>
    <row r="621" spans="1:14" x14ac:dyDescent="0.25">
      <c r="A621" s="87" t="s">
        <v>210</v>
      </c>
      <c r="B621" s="87" t="s">
        <v>348</v>
      </c>
      <c r="C621" s="89" t="s">
        <v>349</v>
      </c>
      <c r="D621" s="88" t="s">
        <v>63</v>
      </c>
      <c r="E621" s="119">
        <v>70.099999999999994</v>
      </c>
      <c r="F621" s="120">
        <v>55.24</v>
      </c>
      <c r="G621" s="119">
        <f t="shared" ref="G621:G629" si="69">ROUND(ROUND(F621,1)*ROUND(E621,1),1)</f>
        <v>3869.5</v>
      </c>
      <c r="H621" s="133">
        <v>-70.099999999999994</v>
      </c>
      <c r="I621" s="184">
        <f t="shared" ref="I621:I629" si="70">F621</f>
        <v>55.24</v>
      </c>
      <c r="J621" s="140">
        <f t="shared" ref="J621:J629" si="71">H621*I621</f>
        <v>-3872.3239999999996</v>
      </c>
      <c r="K621" s="145">
        <f t="shared" ref="K621:K629" si="72">E621+H621</f>
        <v>0</v>
      </c>
      <c r="L621" s="145">
        <f t="shared" ref="L621:L629" si="73">I621</f>
        <v>55.24</v>
      </c>
      <c r="M621" s="146">
        <f t="shared" ref="M621:M629" si="74">K621*L621</f>
        <v>0</v>
      </c>
      <c r="N621" s="90"/>
    </row>
    <row r="622" spans="1:14" ht="30" x14ac:dyDescent="0.25">
      <c r="A622" s="87" t="s">
        <v>213</v>
      </c>
      <c r="B622" s="87" t="s">
        <v>351</v>
      </c>
      <c r="C622" s="89" t="s">
        <v>352</v>
      </c>
      <c r="D622" s="88" t="s">
        <v>63</v>
      </c>
      <c r="E622" s="119">
        <v>74.400000000000006</v>
      </c>
      <c r="F622" s="120">
        <v>149.94</v>
      </c>
      <c r="G622" s="119">
        <f t="shared" si="69"/>
        <v>11152.6</v>
      </c>
      <c r="H622" s="133"/>
      <c r="I622" s="184">
        <f t="shared" si="70"/>
        <v>149.94</v>
      </c>
      <c r="J622" s="140">
        <f t="shared" si="71"/>
        <v>0</v>
      </c>
      <c r="K622" s="145">
        <f t="shared" si="72"/>
        <v>74.400000000000006</v>
      </c>
      <c r="L622" s="145">
        <f t="shared" si="73"/>
        <v>149.94</v>
      </c>
      <c r="M622" s="146">
        <f t="shared" si="74"/>
        <v>11155.536</v>
      </c>
      <c r="N622" s="90"/>
    </row>
    <row r="623" spans="1:14" ht="30" x14ac:dyDescent="0.25">
      <c r="A623" s="87" t="s">
        <v>216</v>
      </c>
      <c r="B623" s="87" t="s">
        <v>354</v>
      </c>
      <c r="C623" s="89" t="s">
        <v>355</v>
      </c>
      <c r="D623" s="88" t="s">
        <v>63</v>
      </c>
      <c r="E623" s="119">
        <v>70.099999999999994</v>
      </c>
      <c r="F623" s="120">
        <v>87.65</v>
      </c>
      <c r="G623" s="119">
        <f t="shared" si="69"/>
        <v>6147.8</v>
      </c>
      <c r="H623" s="133">
        <v>-70.099999999999994</v>
      </c>
      <c r="I623" s="184">
        <f t="shared" si="70"/>
        <v>87.65</v>
      </c>
      <c r="J623" s="140">
        <f t="shared" si="71"/>
        <v>-6144.2650000000003</v>
      </c>
      <c r="K623" s="145">
        <f t="shared" si="72"/>
        <v>0</v>
      </c>
      <c r="L623" s="145">
        <f t="shared" si="73"/>
        <v>87.65</v>
      </c>
      <c r="M623" s="146">
        <f t="shared" si="74"/>
        <v>0</v>
      </c>
      <c r="N623" s="90"/>
    </row>
    <row r="624" spans="1:14" x14ac:dyDescent="0.25">
      <c r="A624" s="87" t="s">
        <v>220</v>
      </c>
      <c r="B624" s="87" t="s">
        <v>357</v>
      </c>
      <c r="C624" s="89" t="s">
        <v>358</v>
      </c>
      <c r="D624" s="88" t="s">
        <v>119</v>
      </c>
      <c r="E624" s="119">
        <v>33.5</v>
      </c>
      <c r="F624" s="120">
        <v>51.29</v>
      </c>
      <c r="G624" s="119">
        <f t="shared" si="69"/>
        <v>1718.6</v>
      </c>
      <c r="H624" s="133">
        <v>-1.9209599999999998</v>
      </c>
      <c r="I624" s="184">
        <f t="shared" si="70"/>
        <v>51.29</v>
      </c>
      <c r="J624" s="140">
        <f t="shared" si="71"/>
        <v>-98.52603839999999</v>
      </c>
      <c r="K624" s="145">
        <f t="shared" si="72"/>
        <v>31.579039999999999</v>
      </c>
      <c r="L624" s="145">
        <f t="shared" si="73"/>
        <v>51.29</v>
      </c>
      <c r="M624" s="146">
        <f t="shared" si="74"/>
        <v>1619.6889615999999</v>
      </c>
      <c r="N624" s="90"/>
    </row>
    <row r="625" spans="1:14" ht="45" x14ac:dyDescent="0.25">
      <c r="A625" s="87" t="s">
        <v>224</v>
      </c>
      <c r="B625" s="87" t="s">
        <v>363</v>
      </c>
      <c r="C625" s="89" t="s">
        <v>364</v>
      </c>
      <c r="D625" s="88" t="s">
        <v>119</v>
      </c>
      <c r="E625" s="119">
        <v>15.5</v>
      </c>
      <c r="F625" s="120">
        <v>257.77999999999997</v>
      </c>
      <c r="G625" s="119">
        <f t="shared" si="69"/>
        <v>3995.9</v>
      </c>
      <c r="H625" s="133">
        <v>-1.9209599999999998</v>
      </c>
      <c r="I625" s="184">
        <f t="shared" si="70"/>
        <v>257.77999999999997</v>
      </c>
      <c r="J625" s="140">
        <f t="shared" si="71"/>
        <v>-495.1850687999999</v>
      </c>
      <c r="K625" s="145">
        <f t="shared" si="72"/>
        <v>13.579040000000001</v>
      </c>
      <c r="L625" s="145">
        <f t="shared" si="73"/>
        <v>257.77999999999997</v>
      </c>
      <c r="M625" s="146">
        <f t="shared" si="74"/>
        <v>3500.4049311999997</v>
      </c>
      <c r="N625" s="90"/>
    </row>
    <row r="626" spans="1:14" ht="30" x14ac:dyDescent="0.25">
      <c r="A626" s="87" t="s">
        <v>227</v>
      </c>
      <c r="B626" s="87" t="s">
        <v>366</v>
      </c>
      <c r="C626" s="89" t="s">
        <v>367</v>
      </c>
      <c r="D626" s="88" t="s">
        <v>119</v>
      </c>
      <c r="E626" s="119">
        <v>18</v>
      </c>
      <c r="F626" s="120">
        <v>154.66999999999999</v>
      </c>
      <c r="G626" s="119">
        <f t="shared" si="69"/>
        <v>2784.6</v>
      </c>
      <c r="H626" s="133"/>
      <c r="I626" s="184">
        <f t="shared" si="70"/>
        <v>154.66999999999999</v>
      </c>
      <c r="J626" s="140">
        <f t="shared" si="71"/>
        <v>0</v>
      </c>
      <c r="K626" s="145">
        <f t="shared" si="72"/>
        <v>18</v>
      </c>
      <c r="L626" s="145">
        <f t="shared" si="73"/>
        <v>154.66999999999999</v>
      </c>
      <c r="M626" s="146">
        <f t="shared" si="74"/>
        <v>2784.06</v>
      </c>
      <c r="N626" s="90"/>
    </row>
    <row r="627" spans="1:14" ht="30" x14ac:dyDescent="0.25">
      <c r="A627" s="87" t="s">
        <v>230</v>
      </c>
      <c r="B627" s="87" t="s">
        <v>369</v>
      </c>
      <c r="C627" s="89" t="s">
        <v>370</v>
      </c>
      <c r="D627" s="88" t="s">
        <v>119</v>
      </c>
      <c r="E627" s="119">
        <v>148.33787799999999</v>
      </c>
      <c r="F627" s="120">
        <v>114.42</v>
      </c>
      <c r="G627" s="119">
        <f t="shared" si="69"/>
        <v>16965.5</v>
      </c>
      <c r="H627" s="133"/>
      <c r="I627" s="184">
        <f t="shared" si="70"/>
        <v>114.42</v>
      </c>
      <c r="J627" s="140">
        <f t="shared" si="71"/>
        <v>0</v>
      </c>
      <c r="K627" s="145">
        <f t="shared" si="72"/>
        <v>148.33787799999999</v>
      </c>
      <c r="L627" s="145">
        <f t="shared" si="73"/>
        <v>114.42</v>
      </c>
      <c r="M627" s="146">
        <f t="shared" si="74"/>
        <v>16972.820000759999</v>
      </c>
      <c r="N627" s="90"/>
    </row>
    <row r="628" spans="1:14" ht="30" x14ac:dyDescent="0.25">
      <c r="A628" s="87" t="s">
        <v>246</v>
      </c>
      <c r="B628" s="87" t="s">
        <v>372</v>
      </c>
      <c r="C628" s="89" t="s">
        <v>373</v>
      </c>
      <c r="D628" s="88" t="s">
        <v>119</v>
      </c>
      <c r="E628" s="119">
        <v>33.5139</v>
      </c>
      <c r="F628" s="120">
        <v>40.770000000000003</v>
      </c>
      <c r="G628" s="119">
        <f t="shared" si="69"/>
        <v>1366.8</v>
      </c>
      <c r="H628" s="133">
        <v>-1.9209599999999998</v>
      </c>
      <c r="I628" s="184">
        <f t="shared" si="70"/>
        <v>40.770000000000003</v>
      </c>
      <c r="J628" s="140">
        <f t="shared" si="71"/>
        <v>-78.317539199999999</v>
      </c>
      <c r="K628" s="145">
        <f t="shared" si="72"/>
        <v>31.592939999999999</v>
      </c>
      <c r="L628" s="145">
        <f t="shared" si="73"/>
        <v>40.770000000000003</v>
      </c>
      <c r="M628" s="146">
        <f t="shared" si="74"/>
        <v>1288.0441638</v>
      </c>
      <c r="N628" s="90"/>
    </row>
    <row r="629" spans="1:14" ht="30" x14ac:dyDescent="0.25">
      <c r="A629" s="87" t="s">
        <v>249</v>
      </c>
      <c r="B629" s="87" t="s">
        <v>375</v>
      </c>
      <c r="C629" s="89" t="s">
        <v>373</v>
      </c>
      <c r="D629" s="88" t="s">
        <v>119</v>
      </c>
      <c r="E629" s="119">
        <v>33.5</v>
      </c>
      <c r="F629" s="120">
        <v>170.29</v>
      </c>
      <c r="G629" s="119">
        <f t="shared" si="69"/>
        <v>5705.1</v>
      </c>
      <c r="H629" s="133">
        <v>-1.9209599999999998</v>
      </c>
      <c r="I629" s="184">
        <f t="shared" si="70"/>
        <v>170.29</v>
      </c>
      <c r="J629" s="140">
        <f t="shared" si="71"/>
        <v>-327.12027839999996</v>
      </c>
      <c r="K629" s="145">
        <f t="shared" si="72"/>
        <v>31.579039999999999</v>
      </c>
      <c r="L629" s="145">
        <f t="shared" si="73"/>
        <v>170.29</v>
      </c>
      <c r="M629" s="146">
        <f t="shared" si="74"/>
        <v>5377.5947215999995</v>
      </c>
      <c r="N629" s="90"/>
    </row>
    <row r="630" spans="1:14" x14ac:dyDescent="0.25">
      <c r="A630" s="90"/>
      <c r="B630" s="90"/>
      <c r="C630" s="90"/>
      <c r="D630" s="90"/>
      <c r="E630" s="90"/>
      <c r="F630" s="90"/>
      <c r="G630" s="90"/>
      <c r="H630" s="133"/>
      <c r="I630" s="133"/>
      <c r="J630" s="140"/>
      <c r="K630" s="151"/>
      <c r="L630" s="151"/>
      <c r="M630" s="146"/>
      <c r="N630" s="90"/>
    </row>
    <row r="631" spans="1:14" x14ac:dyDescent="0.25">
      <c r="A631" s="90"/>
      <c r="B631" s="90"/>
      <c r="C631" s="90"/>
      <c r="D631" s="90"/>
      <c r="E631" s="90"/>
      <c r="F631" s="90"/>
      <c r="G631" s="90"/>
      <c r="H631" s="133"/>
      <c r="I631" s="133"/>
      <c r="J631" s="140"/>
      <c r="K631" s="151"/>
      <c r="L631" s="151"/>
      <c r="M631" s="146"/>
      <c r="N631" s="90"/>
    </row>
    <row r="632" spans="1:14" x14ac:dyDescent="0.25">
      <c r="A632" s="90"/>
      <c r="B632" s="90"/>
      <c r="C632" s="90"/>
      <c r="D632" s="90"/>
      <c r="E632" s="90"/>
      <c r="F632" s="90"/>
      <c r="G632" s="90"/>
      <c r="H632" s="133"/>
      <c r="I632" s="133"/>
      <c r="J632" s="140"/>
      <c r="K632" s="151"/>
      <c r="L632" s="151"/>
      <c r="M632" s="146"/>
      <c r="N632" s="90"/>
    </row>
    <row r="633" spans="1:14" x14ac:dyDescent="0.25">
      <c r="A633" s="90"/>
      <c r="B633" s="90"/>
      <c r="C633" s="90"/>
      <c r="D633" s="90"/>
      <c r="E633" s="90"/>
      <c r="F633" s="90"/>
      <c r="G633" s="90"/>
      <c r="H633" s="133"/>
      <c r="I633" s="133"/>
      <c r="J633" s="140"/>
      <c r="K633" s="151"/>
      <c r="L633" s="151"/>
      <c r="M633" s="146"/>
      <c r="N633" s="90"/>
    </row>
    <row r="634" spans="1:14" ht="15.75" x14ac:dyDescent="0.25">
      <c r="A634" s="152" t="s">
        <v>441</v>
      </c>
      <c r="B634" s="153"/>
      <c r="C634" s="177"/>
      <c r="D634" s="154"/>
      <c r="E634" s="154"/>
      <c r="F634" s="211" t="s">
        <v>630</v>
      </c>
      <c r="G634" s="211"/>
      <c r="H634" s="211"/>
      <c r="I634" s="214" t="s">
        <v>631</v>
      </c>
      <c r="J634" s="214"/>
      <c r="K634" s="214"/>
      <c r="L634" s="215" t="s">
        <v>16</v>
      </c>
      <c r="M634" s="215"/>
      <c r="N634" s="215"/>
    </row>
    <row r="635" spans="1:14" ht="24" x14ac:dyDescent="0.25">
      <c r="A635" s="155" t="s">
        <v>632</v>
      </c>
      <c r="B635" s="155"/>
      <c r="C635" s="155" t="s">
        <v>453</v>
      </c>
      <c r="D635" s="156" t="s">
        <v>31</v>
      </c>
      <c r="E635" s="157" t="s">
        <v>32</v>
      </c>
      <c r="F635" s="158" t="s">
        <v>633</v>
      </c>
      <c r="G635" s="159" t="s">
        <v>634</v>
      </c>
      <c r="H635" s="160" t="s">
        <v>32</v>
      </c>
      <c r="I635" s="161" t="s">
        <v>635</v>
      </c>
      <c r="J635" s="162" t="s">
        <v>634</v>
      </c>
      <c r="K635" s="163" t="s">
        <v>32</v>
      </c>
      <c r="L635" s="164" t="s">
        <v>635</v>
      </c>
      <c r="M635" s="165" t="s">
        <v>636</v>
      </c>
      <c r="N635" s="90"/>
    </row>
    <row r="636" spans="1:14" x14ac:dyDescent="0.25">
      <c r="A636" s="166"/>
      <c r="B636" s="166"/>
      <c r="C636" s="178"/>
      <c r="D636" s="167"/>
      <c r="E636" s="167"/>
      <c r="F636" s="167"/>
      <c r="G636" s="168"/>
      <c r="H636" s="170"/>
      <c r="I636" s="170"/>
      <c r="J636" s="171"/>
      <c r="K636" s="172"/>
      <c r="L636" s="172"/>
      <c r="M636" s="173"/>
      <c r="N636" s="169"/>
    </row>
    <row r="637" spans="1:14" x14ac:dyDescent="0.25">
      <c r="A637" s="121"/>
      <c r="B637" s="122" t="s">
        <v>33</v>
      </c>
      <c r="C637" s="123" t="s">
        <v>41</v>
      </c>
      <c r="D637" s="121"/>
      <c r="E637" s="121"/>
      <c r="F637" s="129"/>
      <c r="G637" s="130"/>
      <c r="H637" s="137"/>
      <c r="I637" s="137"/>
      <c r="J637" s="141"/>
      <c r="K637" s="176"/>
      <c r="L637" s="176"/>
      <c r="M637" s="150"/>
      <c r="N637" s="90"/>
    </row>
    <row r="638" spans="1:14" ht="30" x14ac:dyDescent="0.25">
      <c r="A638" s="87" t="s">
        <v>33</v>
      </c>
      <c r="B638" s="87" t="s">
        <v>45</v>
      </c>
      <c r="C638" s="89" t="s">
        <v>46</v>
      </c>
      <c r="D638" s="88" t="s">
        <v>44</v>
      </c>
      <c r="E638" s="119">
        <v>3.3</v>
      </c>
      <c r="F638" s="120">
        <v>46.03</v>
      </c>
      <c r="G638" s="119">
        <f t="shared" ref="G638:G676" si="75">ROUND(ROUND(F638,1)*ROUND(E638,1),1)</f>
        <v>151.80000000000001</v>
      </c>
      <c r="H638" s="133"/>
      <c r="I638" s="184">
        <f>F638</f>
        <v>46.03</v>
      </c>
      <c r="J638" s="140">
        <f>H638*I638</f>
        <v>0</v>
      </c>
      <c r="K638" s="145">
        <f>E638+H638</f>
        <v>3.3</v>
      </c>
      <c r="L638" s="145">
        <f>I638</f>
        <v>46.03</v>
      </c>
      <c r="M638" s="146">
        <f>K638*L638</f>
        <v>151.899</v>
      </c>
      <c r="N638" s="90"/>
    </row>
    <row r="639" spans="1:14" ht="30" x14ac:dyDescent="0.25">
      <c r="A639" s="87" t="s">
        <v>34</v>
      </c>
      <c r="B639" s="87" t="s">
        <v>379</v>
      </c>
      <c r="C639" s="89" t="s">
        <v>380</v>
      </c>
      <c r="D639" s="88" t="s">
        <v>44</v>
      </c>
      <c r="E639" s="119">
        <v>7.2</v>
      </c>
      <c r="F639" s="120">
        <v>23.67</v>
      </c>
      <c r="G639" s="119">
        <f t="shared" si="75"/>
        <v>170.6</v>
      </c>
      <c r="H639" s="133"/>
      <c r="I639" s="184">
        <f t="shared" ref="I639:I702" si="76">F639</f>
        <v>23.67</v>
      </c>
      <c r="J639" s="140">
        <f t="shared" ref="J639:J702" si="77">H639*I639</f>
        <v>0</v>
      </c>
      <c r="K639" s="145">
        <f t="shared" ref="K639:K702" si="78">E639+H639</f>
        <v>7.2</v>
      </c>
      <c r="L639" s="145">
        <f t="shared" ref="L639:L702" si="79">I639</f>
        <v>23.67</v>
      </c>
      <c r="M639" s="146">
        <f t="shared" ref="M639:M702" si="80">K639*L639</f>
        <v>170.42400000000001</v>
      </c>
      <c r="N639" s="90"/>
    </row>
    <row r="640" spans="1:14" ht="30" x14ac:dyDescent="0.25">
      <c r="A640" s="87" t="s">
        <v>35</v>
      </c>
      <c r="B640" s="87" t="s">
        <v>47</v>
      </c>
      <c r="C640" s="89" t="s">
        <v>48</v>
      </c>
      <c r="D640" s="88" t="s">
        <v>44</v>
      </c>
      <c r="E640" s="119">
        <v>2.1</v>
      </c>
      <c r="F640" s="120">
        <v>26.3</v>
      </c>
      <c r="G640" s="119">
        <f t="shared" si="75"/>
        <v>55.2</v>
      </c>
      <c r="H640" s="133"/>
      <c r="I640" s="184">
        <f t="shared" si="76"/>
        <v>26.3</v>
      </c>
      <c r="J640" s="140">
        <f t="shared" si="77"/>
        <v>0</v>
      </c>
      <c r="K640" s="145">
        <f t="shared" si="78"/>
        <v>2.1</v>
      </c>
      <c r="L640" s="145">
        <f t="shared" si="79"/>
        <v>26.3</v>
      </c>
      <c r="M640" s="146">
        <f t="shared" si="80"/>
        <v>55.230000000000004</v>
      </c>
      <c r="N640" s="90"/>
    </row>
    <row r="641" spans="1:14" ht="30" x14ac:dyDescent="0.25">
      <c r="A641" s="87" t="s">
        <v>36</v>
      </c>
      <c r="B641" s="87" t="s">
        <v>51</v>
      </c>
      <c r="C641" s="89" t="s">
        <v>52</v>
      </c>
      <c r="D641" s="88" t="s">
        <v>44</v>
      </c>
      <c r="E641" s="119">
        <v>342.5</v>
      </c>
      <c r="F641" s="120">
        <v>40.770000000000003</v>
      </c>
      <c r="G641" s="119">
        <f t="shared" si="75"/>
        <v>13974</v>
      </c>
      <c r="H641" s="133"/>
      <c r="I641" s="184">
        <f t="shared" si="76"/>
        <v>40.770000000000003</v>
      </c>
      <c r="J641" s="140">
        <f t="shared" si="77"/>
        <v>0</v>
      </c>
      <c r="K641" s="145">
        <f t="shared" si="78"/>
        <v>342.5</v>
      </c>
      <c r="L641" s="145">
        <f t="shared" si="79"/>
        <v>40.770000000000003</v>
      </c>
      <c r="M641" s="146">
        <f t="shared" si="80"/>
        <v>13963.725</v>
      </c>
      <c r="N641" s="90"/>
    </row>
    <row r="642" spans="1:14" ht="30" x14ac:dyDescent="0.25">
      <c r="A642" s="87" t="s">
        <v>37</v>
      </c>
      <c r="B642" s="87" t="s">
        <v>53</v>
      </c>
      <c r="C642" s="89" t="s">
        <v>54</v>
      </c>
      <c r="D642" s="88" t="s">
        <v>44</v>
      </c>
      <c r="E642" s="119">
        <v>342.5</v>
      </c>
      <c r="F642" s="120">
        <v>77.599999999999994</v>
      </c>
      <c r="G642" s="119">
        <f t="shared" si="75"/>
        <v>26578</v>
      </c>
      <c r="H642" s="133"/>
      <c r="I642" s="184">
        <f t="shared" si="76"/>
        <v>77.599999999999994</v>
      </c>
      <c r="J642" s="140">
        <f t="shared" si="77"/>
        <v>0</v>
      </c>
      <c r="K642" s="145">
        <f t="shared" si="78"/>
        <v>342.5</v>
      </c>
      <c r="L642" s="145">
        <f t="shared" si="79"/>
        <v>77.599999999999994</v>
      </c>
      <c r="M642" s="146">
        <f t="shared" si="80"/>
        <v>26577.999999999996</v>
      </c>
      <c r="N642" s="90"/>
    </row>
    <row r="643" spans="1:14" ht="30" x14ac:dyDescent="0.25">
      <c r="A643" s="87" t="s">
        <v>38</v>
      </c>
      <c r="B643" s="87" t="s">
        <v>56</v>
      </c>
      <c r="C643" s="89" t="s">
        <v>57</v>
      </c>
      <c r="D643" s="88" t="s">
        <v>44</v>
      </c>
      <c r="E643" s="119">
        <v>518.29999999999995</v>
      </c>
      <c r="F643" s="120">
        <v>55.24</v>
      </c>
      <c r="G643" s="119">
        <f t="shared" si="75"/>
        <v>28610.2</v>
      </c>
      <c r="H643" s="133">
        <v>-80.927999999999997</v>
      </c>
      <c r="I643" s="184">
        <f t="shared" si="76"/>
        <v>55.24</v>
      </c>
      <c r="J643" s="140">
        <f t="shared" si="77"/>
        <v>-4470.4627200000004</v>
      </c>
      <c r="K643" s="145">
        <f t="shared" si="78"/>
        <v>437.37199999999996</v>
      </c>
      <c r="L643" s="145">
        <f t="shared" si="79"/>
        <v>55.24</v>
      </c>
      <c r="M643" s="146">
        <f t="shared" si="80"/>
        <v>24160.42928</v>
      </c>
      <c r="N643" s="90"/>
    </row>
    <row r="644" spans="1:14" ht="30" x14ac:dyDescent="0.25">
      <c r="A644" s="87" t="s">
        <v>55</v>
      </c>
      <c r="B644" s="87" t="s">
        <v>383</v>
      </c>
      <c r="C644" s="89" t="s">
        <v>384</v>
      </c>
      <c r="D644" s="88" t="s">
        <v>44</v>
      </c>
      <c r="E644" s="119">
        <v>13.7</v>
      </c>
      <c r="F644" s="120">
        <v>55.24</v>
      </c>
      <c r="G644" s="119">
        <f t="shared" si="75"/>
        <v>756.2</v>
      </c>
      <c r="H644" s="133"/>
      <c r="I644" s="184">
        <f t="shared" si="76"/>
        <v>55.24</v>
      </c>
      <c r="J644" s="140">
        <f t="shared" si="77"/>
        <v>0</v>
      </c>
      <c r="K644" s="145">
        <f t="shared" si="78"/>
        <v>13.7</v>
      </c>
      <c r="L644" s="145">
        <f t="shared" si="79"/>
        <v>55.24</v>
      </c>
      <c r="M644" s="146">
        <f t="shared" si="80"/>
        <v>756.78800000000001</v>
      </c>
      <c r="N644" s="90"/>
    </row>
    <row r="645" spans="1:14" ht="30" x14ac:dyDescent="0.25">
      <c r="A645" s="87" t="s">
        <v>58</v>
      </c>
      <c r="B645" s="87" t="s">
        <v>67</v>
      </c>
      <c r="C645" s="89" t="s">
        <v>68</v>
      </c>
      <c r="D645" s="88" t="s">
        <v>69</v>
      </c>
      <c r="E645" s="119">
        <v>40</v>
      </c>
      <c r="F645" s="120">
        <v>63.13</v>
      </c>
      <c r="G645" s="119">
        <f t="shared" si="75"/>
        <v>2524</v>
      </c>
      <c r="H645" s="133"/>
      <c r="I645" s="184">
        <f t="shared" si="76"/>
        <v>63.13</v>
      </c>
      <c r="J645" s="140">
        <f t="shared" si="77"/>
        <v>0</v>
      </c>
      <c r="K645" s="145">
        <f t="shared" si="78"/>
        <v>40</v>
      </c>
      <c r="L645" s="145">
        <f t="shared" si="79"/>
        <v>63.13</v>
      </c>
      <c r="M645" s="146">
        <f t="shared" si="80"/>
        <v>2525.2000000000003</v>
      </c>
      <c r="N645" s="90"/>
    </row>
    <row r="646" spans="1:14" ht="30" x14ac:dyDescent="0.25">
      <c r="A646" s="87" t="s">
        <v>39</v>
      </c>
      <c r="B646" s="87" t="s">
        <v>71</v>
      </c>
      <c r="C646" s="89" t="s">
        <v>72</v>
      </c>
      <c r="D646" s="88" t="s">
        <v>73</v>
      </c>
      <c r="E646" s="119">
        <v>40</v>
      </c>
      <c r="F646" s="120">
        <v>195.97</v>
      </c>
      <c r="G646" s="119">
        <f t="shared" si="75"/>
        <v>7840</v>
      </c>
      <c r="H646" s="133"/>
      <c r="I646" s="184">
        <f t="shared" si="76"/>
        <v>195.97</v>
      </c>
      <c r="J646" s="140">
        <f t="shared" si="77"/>
        <v>0</v>
      </c>
      <c r="K646" s="145">
        <f t="shared" si="78"/>
        <v>40</v>
      </c>
      <c r="L646" s="145">
        <f t="shared" si="79"/>
        <v>195.97</v>
      </c>
      <c r="M646" s="146">
        <f t="shared" si="80"/>
        <v>7838.8</v>
      </c>
      <c r="N646" s="90"/>
    </row>
    <row r="647" spans="1:14" ht="30" x14ac:dyDescent="0.25">
      <c r="A647" s="87" t="s">
        <v>40</v>
      </c>
      <c r="B647" s="87" t="s">
        <v>75</v>
      </c>
      <c r="C647" s="89" t="s">
        <v>76</v>
      </c>
      <c r="D647" s="88" t="s">
        <v>63</v>
      </c>
      <c r="E647" s="119">
        <v>5.5</v>
      </c>
      <c r="F647" s="120">
        <v>147.30000000000001</v>
      </c>
      <c r="G647" s="119">
        <f t="shared" si="75"/>
        <v>810.2</v>
      </c>
      <c r="H647" s="133"/>
      <c r="I647" s="184">
        <f t="shared" si="76"/>
        <v>147.30000000000001</v>
      </c>
      <c r="J647" s="140">
        <f t="shared" si="77"/>
        <v>0</v>
      </c>
      <c r="K647" s="145">
        <f t="shared" si="78"/>
        <v>5.5</v>
      </c>
      <c r="L647" s="145">
        <f t="shared" si="79"/>
        <v>147.30000000000001</v>
      </c>
      <c r="M647" s="146">
        <f t="shared" si="80"/>
        <v>810.15000000000009</v>
      </c>
      <c r="N647" s="90"/>
    </row>
    <row r="648" spans="1:14" ht="30" x14ac:dyDescent="0.25">
      <c r="A648" s="87" t="s">
        <v>66</v>
      </c>
      <c r="B648" s="87" t="s">
        <v>78</v>
      </c>
      <c r="C648" s="89" t="s">
        <v>79</v>
      </c>
      <c r="D648" s="88" t="s">
        <v>80</v>
      </c>
      <c r="E648" s="119">
        <v>31.3</v>
      </c>
      <c r="F648" s="120">
        <v>257.77999999999997</v>
      </c>
      <c r="G648" s="119">
        <f t="shared" si="75"/>
        <v>8069.1</v>
      </c>
      <c r="H648" s="133"/>
      <c r="I648" s="184">
        <f t="shared" si="76"/>
        <v>257.77999999999997</v>
      </c>
      <c r="J648" s="140">
        <f t="shared" si="77"/>
        <v>0</v>
      </c>
      <c r="K648" s="145">
        <f t="shared" si="78"/>
        <v>31.3</v>
      </c>
      <c r="L648" s="145">
        <f t="shared" si="79"/>
        <v>257.77999999999997</v>
      </c>
      <c r="M648" s="146">
        <f t="shared" si="80"/>
        <v>8068.5139999999992</v>
      </c>
      <c r="N648" s="90"/>
    </row>
    <row r="649" spans="1:14" ht="30" x14ac:dyDescent="0.25">
      <c r="A649" s="87" t="s">
        <v>70</v>
      </c>
      <c r="B649" s="87" t="s">
        <v>385</v>
      </c>
      <c r="C649" s="89" t="s">
        <v>386</v>
      </c>
      <c r="D649" s="88" t="s">
        <v>80</v>
      </c>
      <c r="E649" s="119">
        <v>845.1</v>
      </c>
      <c r="F649" s="120">
        <v>257.77999999999997</v>
      </c>
      <c r="G649" s="119">
        <f t="shared" si="75"/>
        <v>217866.8</v>
      </c>
      <c r="H649" s="133"/>
      <c r="I649" s="184">
        <f t="shared" si="76"/>
        <v>257.77999999999997</v>
      </c>
      <c r="J649" s="140">
        <f t="shared" si="77"/>
        <v>0</v>
      </c>
      <c r="K649" s="145">
        <f t="shared" si="78"/>
        <v>845.1</v>
      </c>
      <c r="L649" s="145">
        <f t="shared" si="79"/>
        <v>257.77999999999997</v>
      </c>
      <c r="M649" s="146">
        <f t="shared" si="80"/>
        <v>217849.878</v>
      </c>
      <c r="N649" s="90"/>
    </row>
    <row r="650" spans="1:14" ht="30" x14ac:dyDescent="0.25">
      <c r="A650" s="87" t="s">
        <v>74</v>
      </c>
      <c r="B650" s="87" t="s">
        <v>88</v>
      </c>
      <c r="C650" s="89" t="s">
        <v>89</v>
      </c>
      <c r="D650" s="88" t="s">
        <v>80</v>
      </c>
      <c r="E650" s="119">
        <v>845.1</v>
      </c>
      <c r="F650" s="120">
        <v>13.15</v>
      </c>
      <c r="G650" s="119">
        <f t="shared" si="75"/>
        <v>11155.3</v>
      </c>
      <c r="H650" s="133"/>
      <c r="I650" s="184">
        <f t="shared" si="76"/>
        <v>13.15</v>
      </c>
      <c r="J650" s="140">
        <f t="shared" si="77"/>
        <v>0</v>
      </c>
      <c r="K650" s="145">
        <f t="shared" si="78"/>
        <v>845.1</v>
      </c>
      <c r="L650" s="145">
        <f t="shared" si="79"/>
        <v>13.15</v>
      </c>
      <c r="M650" s="146">
        <f t="shared" si="80"/>
        <v>11113.065000000001</v>
      </c>
      <c r="N650" s="90"/>
    </row>
    <row r="651" spans="1:14" ht="30" x14ac:dyDescent="0.25">
      <c r="A651" s="87" t="s">
        <v>77</v>
      </c>
      <c r="B651" s="87" t="s">
        <v>91</v>
      </c>
      <c r="C651" s="89" t="s">
        <v>92</v>
      </c>
      <c r="D651" s="88" t="s">
        <v>80</v>
      </c>
      <c r="E651" s="119">
        <v>9.8000000000000007</v>
      </c>
      <c r="F651" s="120">
        <v>615.52</v>
      </c>
      <c r="G651" s="119">
        <f t="shared" si="75"/>
        <v>6031.9</v>
      </c>
      <c r="H651" s="133"/>
      <c r="I651" s="184">
        <f t="shared" si="76"/>
        <v>615.52</v>
      </c>
      <c r="J651" s="140">
        <f t="shared" si="77"/>
        <v>0</v>
      </c>
      <c r="K651" s="145">
        <f t="shared" si="78"/>
        <v>9.8000000000000007</v>
      </c>
      <c r="L651" s="145">
        <f t="shared" si="79"/>
        <v>615.52</v>
      </c>
      <c r="M651" s="146">
        <f t="shared" si="80"/>
        <v>6032.0960000000005</v>
      </c>
      <c r="N651" s="90"/>
    </row>
    <row r="652" spans="1:14" ht="30" x14ac:dyDescent="0.25">
      <c r="A652" s="87" t="s">
        <v>81</v>
      </c>
      <c r="B652" s="87" t="s">
        <v>94</v>
      </c>
      <c r="C652" s="89" t="s">
        <v>95</v>
      </c>
      <c r="D652" s="88" t="s">
        <v>80</v>
      </c>
      <c r="E652" s="119">
        <v>256.39999999999998</v>
      </c>
      <c r="F652" s="120">
        <v>315.64999999999998</v>
      </c>
      <c r="G652" s="119">
        <f t="shared" si="75"/>
        <v>80945.5</v>
      </c>
      <c r="H652" s="133"/>
      <c r="I652" s="184">
        <f t="shared" si="76"/>
        <v>315.64999999999998</v>
      </c>
      <c r="J652" s="140">
        <f t="shared" si="77"/>
        <v>0</v>
      </c>
      <c r="K652" s="145">
        <f t="shared" si="78"/>
        <v>256.39999999999998</v>
      </c>
      <c r="L652" s="145">
        <f t="shared" si="79"/>
        <v>315.64999999999998</v>
      </c>
      <c r="M652" s="146">
        <f t="shared" si="80"/>
        <v>80932.659999999989</v>
      </c>
      <c r="N652" s="90"/>
    </row>
    <row r="653" spans="1:14" ht="30" x14ac:dyDescent="0.25">
      <c r="A653" s="87" t="s">
        <v>84</v>
      </c>
      <c r="B653" s="87" t="s">
        <v>97</v>
      </c>
      <c r="C653" s="89" t="s">
        <v>98</v>
      </c>
      <c r="D653" s="88" t="s">
        <v>80</v>
      </c>
      <c r="E653" s="119">
        <v>266.2</v>
      </c>
      <c r="F653" s="120">
        <v>15.78</v>
      </c>
      <c r="G653" s="119">
        <f t="shared" si="75"/>
        <v>4206</v>
      </c>
      <c r="H653" s="133"/>
      <c r="I653" s="184">
        <f t="shared" si="76"/>
        <v>15.78</v>
      </c>
      <c r="J653" s="140">
        <f t="shared" si="77"/>
        <v>0</v>
      </c>
      <c r="K653" s="145">
        <f t="shared" si="78"/>
        <v>266.2</v>
      </c>
      <c r="L653" s="145">
        <f t="shared" si="79"/>
        <v>15.78</v>
      </c>
      <c r="M653" s="146">
        <f t="shared" si="80"/>
        <v>4200.6359999999995</v>
      </c>
      <c r="N653" s="90"/>
    </row>
    <row r="654" spans="1:14" ht="30" x14ac:dyDescent="0.25">
      <c r="A654" s="87" t="s">
        <v>87</v>
      </c>
      <c r="B654" s="87" t="s">
        <v>100</v>
      </c>
      <c r="C654" s="89" t="s">
        <v>101</v>
      </c>
      <c r="D654" s="88" t="s">
        <v>44</v>
      </c>
      <c r="E654" s="119">
        <v>1971.4</v>
      </c>
      <c r="F654" s="120">
        <v>99.96</v>
      </c>
      <c r="G654" s="119">
        <f t="shared" si="75"/>
        <v>197140</v>
      </c>
      <c r="H654" s="133"/>
      <c r="I654" s="184">
        <f t="shared" si="76"/>
        <v>99.96</v>
      </c>
      <c r="J654" s="140">
        <f t="shared" si="77"/>
        <v>0</v>
      </c>
      <c r="K654" s="145">
        <f t="shared" si="78"/>
        <v>1971.4</v>
      </c>
      <c r="L654" s="145">
        <f t="shared" si="79"/>
        <v>99.96</v>
      </c>
      <c r="M654" s="146">
        <f t="shared" si="80"/>
        <v>197061.144</v>
      </c>
      <c r="N654" s="90"/>
    </row>
    <row r="655" spans="1:14" ht="30" x14ac:dyDescent="0.25">
      <c r="A655" s="87" t="s">
        <v>90</v>
      </c>
      <c r="B655" s="87" t="s">
        <v>103</v>
      </c>
      <c r="C655" s="89" t="s">
        <v>104</v>
      </c>
      <c r="D655" s="88" t="s">
        <v>44</v>
      </c>
      <c r="E655" s="119">
        <v>1971.4</v>
      </c>
      <c r="F655" s="120">
        <v>149.94</v>
      </c>
      <c r="G655" s="119">
        <f t="shared" si="75"/>
        <v>295512.90000000002</v>
      </c>
      <c r="H655" s="133"/>
      <c r="I655" s="184">
        <f t="shared" si="76"/>
        <v>149.94</v>
      </c>
      <c r="J655" s="140">
        <f t="shared" si="77"/>
        <v>0</v>
      </c>
      <c r="K655" s="145">
        <f t="shared" si="78"/>
        <v>1971.4</v>
      </c>
      <c r="L655" s="145">
        <f t="shared" si="79"/>
        <v>149.94</v>
      </c>
      <c r="M655" s="146">
        <f t="shared" si="80"/>
        <v>295591.71600000001</v>
      </c>
      <c r="N655" s="90"/>
    </row>
    <row r="656" spans="1:14" ht="30" x14ac:dyDescent="0.25">
      <c r="A656" s="87" t="s">
        <v>93</v>
      </c>
      <c r="B656" s="87" t="s">
        <v>106</v>
      </c>
      <c r="C656" s="89" t="s">
        <v>107</v>
      </c>
      <c r="D656" s="88" t="s">
        <v>80</v>
      </c>
      <c r="E656" s="119">
        <v>1061.3</v>
      </c>
      <c r="F656" s="120">
        <v>13.15</v>
      </c>
      <c r="G656" s="119">
        <f t="shared" si="75"/>
        <v>14009.2</v>
      </c>
      <c r="H656" s="133"/>
      <c r="I656" s="184">
        <f t="shared" si="76"/>
        <v>13.15</v>
      </c>
      <c r="J656" s="140">
        <f t="shared" si="77"/>
        <v>0</v>
      </c>
      <c r="K656" s="145">
        <f t="shared" si="78"/>
        <v>1061.3</v>
      </c>
      <c r="L656" s="145">
        <f t="shared" si="79"/>
        <v>13.15</v>
      </c>
      <c r="M656" s="146">
        <f t="shared" si="80"/>
        <v>13956.094999999999</v>
      </c>
      <c r="N656" s="90"/>
    </row>
    <row r="657" spans="1:14" ht="30" x14ac:dyDescent="0.25">
      <c r="A657" s="87" t="s">
        <v>96</v>
      </c>
      <c r="B657" s="87" t="s">
        <v>442</v>
      </c>
      <c r="C657" s="89" t="s">
        <v>443</v>
      </c>
      <c r="D657" s="88" t="s">
        <v>80</v>
      </c>
      <c r="E657" s="119">
        <v>50</v>
      </c>
      <c r="F657" s="120">
        <v>13.15</v>
      </c>
      <c r="G657" s="119">
        <f t="shared" si="75"/>
        <v>660</v>
      </c>
      <c r="H657" s="133"/>
      <c r="I657" s="184">
        <f t="shared" si="76"/>
        <v>13.15</v>
      </c>
      <c r="J657" s="140">
        <f t="shared" si="77"/>
        <v>0</v>
      </c>
      <c r="K657" s="145">
        <f t="shared" si="78"/>
        <v>50</v>
      </c>
      <c r="L657" s="145">
        <f t="shared" si="79"/>
        <v>13.15</v>
      </c>
      <c r="M657" s="146">
        <f t="shared" si="80"/>
        <v>657.5</v>
      </c>
      <c r="N657" s="90"/>
    </row>
    <row r="658" spans="1:14" ht="30" x14ac:dyDescent="0.25">
      <c r="A658" s="87" t="s">
        <v>99</v>
      </c>
      <c r="B658" s="87" t="s">
        <v>109</v>
      </c>
      <c r="C658" s="89" t="s">
        <v>110</v>
      </c>
      <c r="D658" s="88" t="s">
        <v>80</v>
      </c>
      <c r="E658" s="119">
        <v>789.4</v>
      </c>
      <c r="F658" s="120">
        <v>44.72</v>
      </c>
      <c r="G658" s="119">
        <f t="shared" si="75"/>
        <v>35286.199999999997</v>
      </c>
      <c r="H658" s="133"/>
      <c r="I658" s="184">
        <f t="shared" si="76"/>
        <v>44.72</v>
      </c>
      <c r="J658" s="140">
        <f t="shared" si="77"/>
        <v>0</v>
      </c>
      <c r="K658" s="145">
        <f t="shared" si="78"/>
        <v>789.4</v>
      </c>
      <c r="L658" s="145">
        <f t="shared" si="79"/>
        <v>44.72</v>
      </c>
      <c r="M658" s="146">
        <f t="shared" si="80"/>
        <v>35301.968000000001</v>
      </c>
      <c r="N658" s="90"/>
    </row>
    <row r="659" spans="1:14" ht="30" x14ac:dyDescent="0.25">
      <c r="A659" s="87" t="s">
        <v>102</v>
      </c>
      <c r="B659" s="87" t="s">
        <v>109</v>
      </c>
      <c r="C659" s="89" t="s">
        <v>110</v>
      </c>
      <c r="D659" s="88" t="s">
        <v>80</v>
      </c>
      <c r="E659" s="119">
        <v>321.8</v>
      </c>
      <c r="F659" s="120">
        <v>44.72</v>
      </c>
      <c r="G659" s="119">
        <f t="shared" si="75"/>
        <v>14384.5</v>
      </c>
      <c r="H659" s="133"/>
      <c r="I659" s="184">
        <f t="shared" si="76"/>
        <v>44.72</v>
      </c>
      <c r="J659" s="140">
        <f t="shared" si="77"/>
        <v>0</v>
      </c>
      <c r="K659" s="145">
        <f t="shared" si="78"/>
        <v>321.8</v>
      </c>
      <c r="L659" s="145">
        <f t="shared" si="79"/>
        <v>44.72</v>
      </c>
      <c r="M659" s="146">
        <f t="shared" si="80"/>
        <v>14390.896000000001</v>
      </c>
      <c r="N659" s="90"/>
    </row>
    <row r="660" spans="1:14" x14ac:dyDescent="0.25">
      <c r="A660" s="87" t="s">
        <v>105</v>
      </c>
      <c r="B660" s="87" t="s">
        <v>113</v>
      </c>
      <c r="C660" s="89" t="s">
        <v>114</v>
      </c>
      <c r="D660" s="88" t="s">
        <v>80</v>
      </c>
      <c r="E660" s="119">
        <v>1261.0999999999999</v>
      </c>
      <c r="F660" s="120">
        <v>11.84</v>
      </c>
      <c r="G660" s="119">
        <f t="shared" si="75"/>
        <v>14881</v>
      </c>
      <c r="H660" s="133"/>
      <c r="I660" s="184">
        <f t="shared" si="76"/>
        <v>11.84</v>
      </c>
      <c r="J660" s="140">
        <f t="shared" si="77"/>
        <v>0</v>
      </c>
      <c r="K660" s="145">
        <f t="shared" si="78"/>
        <v>1261.0999999999999</v>
      </c>
      <c r="L660" s="145">
        <f t="shared" si="79"/>
        <v>11.84</v>
      </c>
      <c r="M660" s="146">
        <f t="shared" si="80"/>
        <v>14931.423999999999</v>
      </c>
      <c r="N660" s="90"/>
    </row>
    <row r="661" spans="1:14" x14ac:dyDescent="0.25">
      <c r="A661" s="87" t="s">
        <v>108</v>
      </c>
      <c r="B661" s="87" t="s">
        <v>113</v>
      </c>
      <c r="C661" s="89" t="s">
        <v>114</v>
      </c>
      <c r="D661" s="88" t="s">
        <v>80</v>
      </c>
      <c r="E661" s="119">
        <v>471.7</v>
      </c>
      <c r="F661" s="120">
        <v>11.84</v>
      </c>
      <c r="G661" s="119">
        <f t="shared" si="75"/>
        <v>5566.1</v>
      </c>
      <c r="H661" s="133"/>
      <c r="I661" s="184">
        <f t="shared" si="76"/>
        <v>11.84</v>
      </c>
      <c r="J661" s="140">
        <f t="shared" si="77"/>
        <v>0</v>
      </c>
      <c r="K661" s="145">
        <f t="shared" si="78"/>
        <v>471.7</v>
      </c>
      <c r="L661" s="145">
        <f t="shared" si="79"/>
        <v>11.84</v>
      </c>
      <c r="M661" s="146">
        <f t="shared" si="80"/>
        <v>5584.9279999999999</v>
      </c>
      <c r="N661" s="90"/>
    </row>
    <row r="662" spans="1:14" ht="30" x14ac:dyDescent="0.25">
      <c r="A662" s="87" t="s">
        <v>111</v>
      </c>
      <c r="B662" s="87" t="s">
        <v>117</v>
      </c>
      <c r="C662" s="89" t="s">
        <v>118</v>
      </c>
      <c r="D662" s="88" t="s">
        <v>119</v>
      </c>
      <c r="E662" s="119">
        <v>643.6</v>
      </c>
      <c r="F662" s="120">
        <v>116</v>
      </c>
      <c r="G662" s="119">
        <f t="shared" si="75"/>
        <v>74657.600000000006</v>
      </c>
      <c r="H662" s="133"/>
      <c r="I662" s="184">
        <f t="shared" si="76"/>
        <v>116</v>
      </c>
      <c r="J662" s="140">
        <f t="shared" si="77"/>
        <v>0</v>
      </c>
      <c r="K662" s="145">
        <f t="shared" si="78"/>
        <v>643.6</v>
      </c>
      <c r="L662" s="145">
        <f t="shared" si="79"/>
        <v>116</v>
      </c>
      <c r="M662" s="146">
        <f t="shared" si="80"/>
        <v>74657.600000000006</v>
      </c>
      <c r="N662" s="90"/>
    </row>
    <row r="663" spans="1:14" ht="30" x14ac:dyDescent="0.25">
      <c r="A663" s="87" t="s">
        <v>112</v>
      </c>
      <c r="B663" s="87" t="s">
        <v>121</v>
      </c>
      <c r="C663" s="89" t="s">
        <v>122</v>
      </c>
      <c r="D663" s="88" t="s">
        <v>80</v>
      </c>
      <c r="E663" s="119">
        <v>694.2</v>
      </c>
      <c r="F663" s="120">
        <v>286.72000000000003</v>
      </c>
      <c r="G663" s="119">
        <f t="shared" si="75"/>
        <v>199027.1</v>
      </c>
      <c r="H663" s="133"/>
      <c r="I663" s="184">
        <f t="shared" si="76"/>
        <v>286.72000000000003</v>
      </c>
      <c r="J663" s="140">
        <f t="shared" si="77"/>
        <v>0</v>
      </c>
      <c r="K663" s="145">
        <f t="shared" si="78"/>
        <v>694.2</v>
      </c>
      <c r="L663" s="145">
        <f t="shared" si="79"/>
        <v>286.72000000000003</v>
      </c>
      <c r="M663" s="146">
        <f t="shared" si="80"/>
        <v>199041.02400000003</v>
      </c>
      <c r="N663" s="90"/>
    </row>
    <row r="664" spans="1:14" ht="30" x14ac:dyDescent="0.25">
      <c r="A664" s="87" t="s">
        <v>115</v>
      </c>
      <c r="B664" s="87" t="s">
        <v>121</v>
      </c>
      <c r="C664" s="89" t="s">
        <v>122</v>
      </c>
      <c r="D664" s="88" t="s">
        <v>80</v>
      </c>
      <c r="E664" s="119">
        <v>6.1</v>
      </c>
      <c r="F664" s="120">
        <v>286.72000000000003</v>
      </c>
      <c r="G664" s="119">
        <f t="shared" si="75"/>
        <v>1748.9</v>
      </c>
      <c r="H664" s="133"/>
      <c r="I664" s="184">
        <f t="shared" si="76"/>
        <v>286.72000000000003</v>
      </c>
      <c r="J664" s="140">
        <f t="shared" si="77"/>
        <v>0</v>
      </c>
      <c r="K664" s="145">
        <f t="shared" si="78"/>
        <v>6.1</v>
      </c>
      <c r="L664" s="145">
        <f t="shared" si="79"/>
        <v>286.72000000000003</v>
      </c>
      <c r="M664" s="146">
        <f t="shared" si="80"/>
        <v>1748.992</v>
      </c>
      <c r="N664" s="90"/>
    </row>
    <row r="665" spans="1:14" x14ac:dyDescent="0.25">
      <c r="A665" s="87" t="s">
        <v>116</v>
      </c>
      <c r="B665" s="87" t="s">
        <v>125</v>
      </c>
      <c r="C665" s="89" t="s">
        <v>126</v>
      </c>
      <c r="D665" s="88" t="s">
        <v>119</v>
      </c>
      <c r="E665" s="119">
        <v>11.4</v>
      </c>
      <c r="F665" s="120">
        <v>429.21</v>
      </c>
      <c r="G665" s="119">
        <f t="shared" si="75"/>
        <v>4892.8999999999996</v>
      </c>
      <c r="H665" s="133"/>
      <c r="I665" s="184">
        <f t="shared" si="76"/>
        <v>429.21</v>
      </c>
      <c r="J665" s="140">
        <f t="shared" si="77"/>
        <v>0</v>
      </c>
      <c r="K665" s="145">
        <f t="shared" si="78"/>
        <v>11.4</v>
      </c>
      <c r="L665" s="145">
        <f t="shared" si="79"/>
        <v>429.21</v>
      </c>
      <c r="M665" s="146">
        <f t="shared" si="80"/>
        <v>4892.9939999999997</v>
      </c>
      <c r="N665" s="90"/>
    </row>
    <row r="666" spans="1:14" ht="45" x14ac:dyDescent="0.25">
      <c r="A666" s="87" t="s">
        <v>120</v>
      </c>
      <c r="B666" s="87" t="s">
        <v>128</v>
      </c>
      <c r="C666" s="89" t="s">
        <v>129</v>
      </c>
      <c r="D666" s="88" t="s">
        <v>80</v>
      </c>
      <c r="E666" s="119">
        <v>95.2</v>
      </c>
      <c r="F666" s="120">
        <v>318.27999999999997</v>
      </c>
      <c r="G666" s="119">
        <f t="shared" si="75"/>
        <v>30302.2</v>
      </c>
      <c r="H666" s="133"/>
      <c r="I666" s="184">
        <f t="shared" si="76"/>
        <v>318.27999999999997</v>
      </c>
      <c r="J666" s="140">
        <f t="shared" si="77"/>
        <v>0</v>
      </c>
      <c r="K666" s="145">
        <f t="shared" si="78"/>
        <v>95.2</v>
      </c>
      <c r="L666" s="145">
        <f t="shared" si="79"/>
        <v>318.27999999999997</v>
      </c>
      <c r="M666" s="146">
        <f t="shared" si="80"/>
        <v>30300.255999999998</v>
      </c>
      <c r="N666" s="90"/>
    </row>
    <row r="667" spans="1:14" ht="45" x14ac:dyDescent="0.25">
      <c r="A667" s="87" t="s">
        <v>123</v>
      </c>
      <c r="B667" s="87" t="s">
        <v>128</v>
      </c>
      <c r="C667" s="89" t="s">
        <v>129</v>
      </c>
      <c r="D667" s="88" t="s">
        <v>80</v>
      </c>
      <c r="E667" s="119">
        <v>9</v>
      </c>
      <c r="F667" s="120">
        <v>318.27999999999997</v>
      </c>
      <c r="G667" s="119">
        <f t="shared" si="75"/>
        <v>2864.7</v>
      </c>
      <c r="H667" s="133"/>
      <c r="I667" s="184">
        <f t="shared" si="76"/>
        <v>318.27999999999997</v>
      </c>
      <c r="J667" s="140">
        <f t="shared" si="77"/>
        <v>0</v>
      </c>
      <c r="K667" s="145">
        <f t="shared" si="78"/>
        <v>9</v>
      </c>
      <c r="L667" s="145">
        <f t="shared" si="79"/>
        <v>318.27999999999997</v>
      </c>
      <c r="M667" s="146">
        <f t="shared" si="80"/>
        <v>2864.5199999999995</v>
      </c>
      <c r="N667" s="90"/>
    </row>
    <row r="668" spans="1:14" x14ac:dyDescent="0.25">
      <c r="A668" s="87" t="s">
        <v>124</v>
      </c>
      <c r="B668" s="87" t="s">
        <v>125</v>
      </c>
      <c r="C668" s="89" t="s">
        <v>126</v>
      </c>
      <c r="D668" s="88" t="s">
        <v>119</v>
      </c>
      <c r="E668" s="119">
        <v>16.600000000000001</v>
      </c>
      <c r="F668" s="120">
        <v>429.21</v>
      </c>
      <c r="G668" s="119">
        <f t="shared" si="75"/>
        <v>7124.7</v>
      </c>
      <c r="H668" s="133"/>
      <c r="I668" s="184">
        <f t="shared" si="76"/>
        <v>429.21</v>
      </c>
      <c r="J668" s="140">
        <f t="shared" si="77"/>
        <v>0</v>
      </c>
      <c r="K668" s="145">
        <f t="shared" si="78"/>
        <v>16.600000000000001</v>
      </c>
      <c r="L668" s="145">
        <f t="shared" si="79"/>
        <v>429.21</v>
      </c>
      <c r="M668" s="146">
        <f t="shared" si="80"/>
        <v>7124.8860000000004</v>
      </c>
      <c r="N668" s="90"/>
    </row>
    <row r="669" spans="1:14" ht="30" x14ac:dyDescent="0.25">
      <c r="A669" s="87" t="s">
        <v>127</v>
      </c>
      <c r="B669" s="87" t="s">
        <v>133</v>
      </c>
      <c r="C669" s="89" t="s">
        <v>134</v>
      </c>
      <c r="D669" s="88" t="s">
        <v>80</v>
      </c>
      <c r="E669" s="119">
        <v>179.4</v>
      </c>
      <c r="F669" s="120">
        <v>318.27999999999997</v>
      </c>
      <c r="G669" s="119">
        <f t="shared" si="75"/>
        <v>57103</v>
      </c>
      <c r="H669" s="133"/>
      <c r="I669" s="184">
        <f t="shared" si="76"/>
        <v>318.27999999999997</v>
      </c>
      <c r="J669" s="140">
        <f t="shared" si="77"/>
        <v>0</v>
      </c>
      <c r="K669" s="145">
        <f t="shared" si="78"/>
        <v>179.4</v>
      </c>
      <c r="L669" s="145">
        <f t="shared" si="79"/>
        <v>318.27999999999997</v>
      </c>
      <c r="M669" s="146">
        <f t="shared" si="80"/>
        <v>57099.431999999993</v>
      </c>
      <c r="N669" s="90"/>
    </row>
    <row r="670" spans="1:14" x14ac:dyDescent="0.25">
      <c r="A670" s="87" t="s">
        <v>131</v>
      </c>
      <c r="B670" s="87" t="s">
        <v>136</v>
      </c>
      <c r="C670" s="89" t="s">
        <v>137</v>
      </c>
      <c r="D670" s="88" t="s">
        <v>119</v>
      </c>
      <c r="E670" s="119">
        <v>358.8</v>
      </c>
      <c r="F670" s="120">
        <v>155.96</v>
      </c>
      <c r="G670" s="119">
        <f t="shared" si="75"/>
        <v>55972.800000000003</v>
      </c>
      <c r="H670" s="133"/>
      <c r="I670" s="184">
        <f t="shared" si="76"/>
        <v>155.96</v>
      </c>
      <c r="J670" s="140">
        <f t="shared" si="77"/>
        <v>0</v>
      </c>
      <c r="K670" s="145">
        <f t="shared" si="78"/>
        <v>358.8</v>
      </c>
      <c r="L670" s="145">
        <f t="shared" si="79"/>
        <v>155.96</v>
      </c>
      <c r="M670" s="146">
        <f t="shared" si="80"/>
        <v>55958.448000000004</v>
      </c>
      <c r="N670" s="90"/>
    </row>
    <row r="671" spans="1:14" ht="30" x14ac:dyDescent="0.25">
      <c r="A671" s="87" t="s">
        <v>130</v>
      </c>
      <c r="B671" s="87" t="s">
        <v>133</v>
      </c>
      <c r="C671" s="89" t="s">
        <v>134</v>
      </c>
      <c r="D671" s="88" t="s">
        <v>80</v>
      </c>
      <c r="E671" s="119">
        <v>8.6</v>
      </c>
      <c r="F671" s="120">
        <v>318.27999999999997</v>
      </c>
      <c r="G671" s="119">
        <f t="shared" si="75"/>
        <v>2737.4</v>
      </c>
      <c r="H671" s="133"/>
      <c r="I671" s="184">
        <f t="shared" si="76"/>
        <v>318.27999999999997</v>
      </c>
      <c r="J671" s="140">
        <f t="shared" si="77"/>
        <v>0</v>
      </c>
      <c r="K671" s="145">
        <f t="shared" si="78"/>
        <v>8.6</v>
      </c>
      <c r="L671" s="145">
        <f t="shared" si="79"/>
        <v>318.27999999999997</v>
      </c>
      <c r="M671" s="146">
        <f t="shared" si="80"/>
        <v>2737.2079999999996</v>
      </c>
      <c r="N671" s="90"/>
    </row>
    <row r="672" spans="1:14" x14ac:dyDescent="0.25">
      <c r="A672" s="87" t="s">
        <v>132</v>
      </c>
      <c r="B672" s="87" t="s">
        <v>140</v>
      </c>
      <c r="C672" s="89" t="s">
        <v>141</v>
      </c>
      <c r="D672" s="88" t="s">
        <v>119</v>
      </c>
      <c r="E672" s="119">
        <v>15.9</v>
      </c>
      <c r="F672" s="120">
        <v>520.72</v>
      </c>
      <c r="G672" s="119">
        <f t="shared" si="75"/>
        <v>8279.1</v>
      </c>
      <c r="H672" s="133"/>
      <c r="I672" s="184">
        <f t="shared" si="76"/>
        <v>520.72</v>
      </c>
      <c r="J672" s="140">
        <f t="shared" si="77"/>
        <v>0</v>
      </c>
      <c r="K672" s="145">
        <f t="shared" si="78"/>
        <v>15.9</v>
      </c>
      <c r="L672" s="145">
        <f t="shared" si="79"/>
        <v>520.72</v>
      </c>
      <c r="M672" s="146">
        <f t="shared" si="80"/>
        <v>8279.4480000000003</v>
      </c>
      <c r="N672" s="90"/>
    </row>
    <row r="673" spans="1:14" ht="30" x14ac:dyDescent="0.25">
      <c r="A673" s="87" t="s">
        <v>305</v>
      </c>
      <c r="B673" s="87" t="s">
        <v>156</v>
      </c>
      <c r="C673" s="89" t="s">
        <v>157</v>
      </c>
      <c r="D673" s="88" t="s">
        <v>80</v>
      </c>
      <c r="E673" s="119">
        <v>1111.3</v>
      </c>
      <c r="F673" s="120">
        <v>80.23</v>
      </c>
      <c r="G673" s="119">
        <f t="shared" si="75"/>
        <v>89126.3</v>
      </c>
      <c r="H673" s="133"/>
      <c r="I673" s="184">
        <f t="shared" si="76"/>
        <v>80.23</v>
      </c>
      <c r="J673" s="140">
        <f t="shared" si="77"/>
        <v>0</v>
      </c>
      <c r="K673" s="145">
        <f t="shared" si="78"/>
        <v>1111.3</v>
      </c>
      <c r="L673" s="145">
        <f t="shared" si="79"/>
        <v>80.23</v>
      </c>
      <c r="M673" s="146">
        <f t="shared" si="80"/>
        <v>89159.599000000002</v>
      </c>
      <c r="N673" s="90"/>
    </row>
    <row r="674" spans="1:14" ht="30" x14ac:dyDescent="0.25">
      <c r="A674" s="87" t="s">
        <v>308</v>
      </c>
      <c r="B674" s="87" t="s">
        <v>159</v>
      </c>
      <c r="C674" s="89" t="s">
        <v>157</v>
      </c>
      <c r="D674" s="88" t="s">
        <v>80</v>
      </c>
      <c r="E674" s="119">
        <v>789.4</v>
      </c>
      <c r="F674" s="120">
        <v>124.95</v>
      </c>
      <c r="G674" s="119">
        <f t="shared" si="75"/>
        <v>98675</v>
      </c>
      <c r="H674" s="133"/>
      <c r="I674" s="184">
        <f t="shared" si="76"/>
        <v>124.95</v>
      </c>
      <c r="J674" s="140">
        <f t="shared" si="77"/>
        <v>0</v>
      </c>
      <c r="K674" s="145">
        <f t="shared" si="78"/>
        <v>789.4</v>
      </c>
      <c r="L674" s="145">
        <f t="shared" si="79"/>
        <v>124.95</v>
      </c>
      <c r="M674" s="146">
        <f t="shared" si="80"/>
        <v>98635.53</v>
      </c>
      <c r="N674" s="90"/>
    </row>
    <row r="675" spans="1:14" ht="30" x14ac:dyDescent="0.25">
      <c r="A675" s="87" t="s">
        <v>311</v>
      </c>
      <c r="B675" s="87" t="s">
        <v>161</v>
      </c>
      <c r="C675" s="89" t="s">
        <v>157</v>
      </c>
      <c r="D675" s="88" t="s">
        <v>80</v>
      </c>
      <c r="E675" s="119">
        <v>321.8</v>
      </c>
      <c r="F675" s="120">
        <v>247.39</v>
      </c>
      <c r="G675" s="119">
        <f t="shared" si="75"/>
        <v>79613.3</v>
      </c>
      <c r="H675" s="133"/>
      <c r="I675" s="184">
        <f t="shared" si="76"/>
        <v>247.39</v>
      </c>
      <c r="J675" s="140">
        <f t="shared" si="77"/>
        <v>0</v>
      </c>
      <c r="K675" s="145">
        <f t="shared" si="78"/>
        <v>321.8</v>
      </c>
      <c r="L675" s="145">
        <f t="shared" si="79"/>
        <v>247.39</v>
      </c>
      <c r="M675" s="146">
        <f t="shared" si="80"/>
        <v>79610.101999999999</v>
      </c>
      <c r="N675" s="90"/>
    </row>
    <row r="676" spans="1:14" x14ac:dyDescent="0.25">
      <c r="A676" s="87" t="s">
        <v>314</v>
      </c>
      <c r="B676" s="87" t="s">
        <v>163</v>
      </c>
      <c r="C676" s="89" t="s">
        <v>164</v>
      </c>
      <c r="D676" s="88" t="s">
        <v>80</v>
      </c>
      <c r="E676" s="119">
        <v>694.2</v>
      </c>
      <c r="F676" s="120">
        <v>159.13999999999999</v>
      </c>
      <c r="G676" s="119">
        <f t="shared" si="75"/>
        <v>110447.2</v>
      </c>
      <c r="H676" s="133"/>
      <c r="I676" s="184">
        <f t="shared" si="76"/>
        <v>159.13999999999999</v>
      </c>
      <c r="J676" s="140">
        <f t="shared" si="77"/>
        <v>0</v>
      </c>
      <c r="K676" s="145">
        <f t="shared" si="78"/>
        <v>694.2</v>
      </c>
      <c r="L676" s="145">
        <f t="shared" si="79"/>
        <v>159.13999999999999</v>
      </c>
      <c r="M676" s="146">
        <f t="shared" si="80"/>
        <v>110474.988</v>
      </c>
      <c r="N676" s="90"/>
    </row>
    <row r="677" spans="1:14" x14ac:dyDescent="0.25">
      <c r="A677" s="121"/>
      <c r="B677" s="122" t="s">
        <v>35</v>
      </c>
      <c r="C677" s="123" t="s">
        <v>165</v>
      </c>
      <c r="D677" s="121"/>
      <c r="E677" s="121"/>
      <c r="F677" s="129"/>
      <c r="G677" s="130"/>
      <c r="H677" s="137"/>
      <c r="I677" s="185"/>
      <c r="J677" s="141"/>
      <c r="K677" s="149"/>
      <c r="L677" s="149"/>
      <c r="M677" s="150"/>
      <c r="N677" s="90"/>
    </row>
    <row r="678" spans="1:14" x14ac:dyDescent="0.25">
      <c r="A678" s="87" t="s">
        <v>138</v>
      </c>
      <c r="B678" s="87" t="s">
        <v>167</v>
      </c>
      <c r="C678" s="89" t="s">
        <v>168</v>
      </c>
      <c r="D678" s="88" t="s">
        <v>63</v>
      </c>
      <c r="E678" s="119">
        <v>313.3</v>
      </c>
      <c r="F678" s="120">
        <v>32.880000000000003</v>
      </c>
      <c r="G678" s="119">
        <f>ROUND(ROUND(F678,1)*ROUND(E678,1),1)</f>
        <v>10307.6</v>
      </c>
      <c r="H678" s="133"/>
      <c r="I678" s="184">
        <f t="shared" si="76"/>
        <v>32.880000000000003</v>
      </c>
      <c r="J678" s="140">
        <f t="shared" si="77"/>
        <v>0</v>
      </c>
      <c r="K678" s="145">
        <f t="shared" si="78"/>
        <v>313.3</v>
      </c>
      <c r="L678" s="145">
        <f t="shared" si="79"/>
        <v>32.880000000000003</v>
      </c>
      <c r="M678" s="146">
        <f t="shared" si="80"/>
        <v>10301.304000000002</v>
      </c>
      <c r="N678" s="90"/>
    </row>
    <row r="679" spans="1:14" ht="30" x14ac:dyDescent="0.25">
      <c r="A679" s="87" t="s">
        <v>135</v>
      </c>
      <c r="B679" s="87" t="s">
        <v>170</v>
      </c>
      <c r="C679" s="89" t="s">
        <v>171</v>
      </c>
      <c r="D679" s="88" t="s">
        <v>63</v>
      </c>
      <c r="E679" s="119">
        <v>313.3</v>
      </c>
      <c r="F679" s="120">
        <v>6.58</v>
      </c>
      <c r="G679" s="119">
        <f>ROUND(ROUND(F679,1)*ROUND(E679,1),1)</f>
        <v>2067.8000000000002</v>
      </c>
      <c r="H679" s="133"/>
      <c r="I679" s="184">
        <f t="shared" si="76"/>
        <v>6.58</v>
      </c>
      <c r="J679" s="140">
        <f t="shared" si="77"/>
        <v>0</v>
      </c>
      <c r="K679" s="145">
        <f t="shared" si="78"/>
        <v>313.3</v>
      </c>
      <c r="L679" s="145">
        <f t="shared" si="79"/>
        <v>6.58</v>
      </c>
      <c r="M679" s="146">
        <f t="shared" si="80"/>
        <v>2061.5140000000001</v>
      </c>
      <c r="N679" s="90"/>
    </row>
    <row r="680" spans="1:14" x14ac:dyDescent="0.25">
      <c r="A680" s="121"/>
      <c r="B680" s="122" t="s">
        <v>36</v>
      </c>
      <c r="C680" s="123" t="s">
        <v>172</v>
      </c>
      <c r="D680" s="121"/>
      <c r="E680" s="121"/>
      <c r="F680" s="129"/>
      <c r="G680" s="130"/>
      <c r="H680" s="137"/>
      <c r="I680" s="185"/>
      <c r="J680" s="141"/>
      <c r="K680" s="149"/>
      <c r="L680" s="149"/>
      <c r="M680" s="150"/>
      <c r="N680" s="90"/>
    </row>
    <row r="681" spans="1:14" ht="30" x14ac:dyDescent="0.25">
      <c r="A681" s="87" t="s">
        <v>139</v>
      </c>
      <c r="B681" s="87" t="s">
        <v>174</v>
      </c>
      <c r="C681" s="89" t="s">
        <v>175</v>
      </c>
      <c r="D681" s="88" t="s">
        <v>44</v>
      </c>
      <c r="E681" s="119">
        <v>3.3</v>
      </c>
      <c r="F681" s="120">
        <v>114.68</v>
      </c>
      <c r="G681" s="119">
        <f>ROUND(ROUND(F681,1)*ROUND(E681,1),1)</f>
        <v>378.5</v>
      </c>
      <c r="H681" s="133"/>
      <c r="I681" s="184">
        <f t="shared" si="76"/>
        <v>114.68</v>
      </c>
      <c r="J681" s="140">
        <f t="shared" si="77"/>
        <v>0</v>
      </c>
      <c r="K681" s="145">
        <f t="shared" si="78"/>
        <v>3.3</v>
      </c>
      <c r="L681" s="145">
        <f t="shared" si="79"/>
        <v>114.68</v>
      </c>
      <c r="M681" s="146">
        <f t="shared" si="80"/>
        <v>378.44400000000002</v>
      </c>
      <c r="N681" s="90"/>
    </row>
    <row r="682" spans="1:14" ht="30" x14ac:dyDescent="0.25">
      <c r="A682" s="87" t="s">
        <v>142</v>
      </c>
      <c r="B682" s="87" t="s">
        <v>177</v>
      </c>
      <c r="C682" s="89" t="s">
        <v>178</v>
      </c>
      <c r="D682" s="88" t="s">
        <v>80</v>
      </c>
      <c r="E682" s="119">
        <v>11.5</v>
      </c>
      <c r="F682" s="120">
        <v>3143.4799999999996</v>
      </c>
      <c r="G682" s="119">
        <f>ROUND(ROUND(F682,1)*ROUND(E682,1),1)</f>
        <v>36150.300000000003</v>
      </c>
      <c r="H682" s="133"/>
      <c r="I682" s="184">
        <f t="shared" si="76"/>
        <v>3143.4799999999996</v>
      </c>
      <c r="J682" s="140">
        <f t="shared" si="77"/>
        <v>0</v>
      </c>
      <c r="K682" s="145">
        <f t="shared" si="78"/>
        <v>11.5</v>
      </c>
      <c r="L682" s="145">
        <f t="shared" si="79"/>
        <v>3143.4799999999996</v>
      </c>
      <c r="M682" s="146">
        <f t="shared" si="80"/>
        <v>36150.019999999997</v>
      </c>
      <c r="N682" s="90"/>
    </row>
    <row r="683" spans="1:14" ht="30" x14ac:dyDescent="0.25">
      <c r="A683" s="87" t="s">
        <v>145</v>
      </c>
      <c r="B683" s="87" t="s">
        <v>180</v>
      </c>
      <c r="C683" s="89" t="s">
        <v>181</v>
      </c>
      <c r="D683" s="88" t="s">
        <v>80</v>
      </c>
      <c r="E683" s="119">
        <v>35.700000000000003</v>
      </c>
      <c r="F683" s="120">
        <v>3092.45</v>
      </c>
      <c r="G683" s="119">
        <f>ROUND(ROUND(F683,1)*ROUND(E683,1),1)</f>
        <v>110402.3</v>
      </c>
      <c r="H683" s="133"/>
      <c r="I683" s="184">
        <f t="shared" si="76"/>
        <v>3092.45</v>
      </c>
      <c r="J683" s="140">
        <f t="shared" si="77"/>
        <v>0</v>
      </c>
      <c r="K683" s="145">
        <f t="shared" si="78"/>
        <v>35.700000000000003</v>
      </c>
      <c r="L683" s="145">
        <f t="shared" si="79"/>
        <v>3092.45</v>
      </c>
      <c r="M683" s="146">
        <f t="shared" si="80"/>
        <v>110400.465</v>
      </c>
      <c r="N683" s="90"/>
    </row>
    <row r="684" spans="1:14" x14ac:dyDescent="0.25">
      <c r="A684" s="121"/>
      <c r="B684" s="122" t="s">
        <v>37</v>
      </c>
      <c r="C684" s="123" t="s">
        <v>182</v>
      </c>
      <c r="D684" s="121"/>
      <c r="E684" s="121"/>
      <c r="F684" s="129"/>
      <c r="G684" s="130"/>
      <c r="H684" s="137"/>
      <c r="I684" s="185"/>
      <c r="J684" s="141"/>
      <c r="K684" s="149"/>
      <c r="L684" s="149"/>
      <c r="M684" s="150"/>
      <c r="N684" s="90"/>
    </row>
    <row r="685" spans="1:14" ht="30" x14ac:dyDescent="0.25">
      <c r="A685" s="87" t="s">
        <v>148</v>
      </c>
      <c r="B685" s="87" t="s">
        <v>184</v>
      </c>
      <c r="C685" s="89" t="s">
        <v>185</v>
      </c>
      <c r="D685" s="88" t="s">
        <v>44</v>
      </c>
      <c r="E685" s="119">
        <v>7.2</v>
      </c>
      <c r="F685" s="120">
        <v>82.86</v>
      </c>
      <c r="G685" s="119">
        <f t="shared" ref="G685:G694" si="81">ROUND(ROUND(F685,1)*ROUND(E685,1),1)</f>
        <v>596.9</v>
      </c>
      <c r="H685" s="133"/>
      <c r="I685" s="184">
        <f t="shared" si="76"/>
        <v>82.86</v>
      </c>
      <c r="J685" s="140">
        <f t="shared" si="77"/>
        <v>0</v>
      </c>
      <c r="K685" s="145">
        <f t="shared" si="78"/>
        <v>7.2</v>
      </c>
      <c r="L685" s="145">
        <f t="shared" si="79"/>
        <v>82.86</v>
      </c>
      <c r="M685" s="146">
        <f t="shared" si="80"/>
        <v>596.59199999999998</v>
      </c>
      <c r="N685" s="90"/>
    </row>
    <row r="686" spans="1:14" x14ac:dyDescent="0.25">
      <c r="A686" s="87" t="s">
        <v>152</v>
      </c>
      <c r="B686" s="87" t="s">
        <v>187</v>
      </c>
      <c r="C686" s="89" t="s">
        <v>188</v>
      </c>
      <c r="D686" s="88" t="s">
        <v>44</v>
      </c>
      <c r="E686" s="119">
        <v>2.1</v>
      </c>
      <c r="F686" s="120">
        <v>164.79</v>
      </c>
      <c r="G686" s="119">
        <f t="shared" si="81"/>
        <v>346.1</v>
      </c>
      <c r="H686" s="133"/>
      <c r="I686" s="184">
        <f t="shared" si="76"/>
        <v>164.79</v>
      </c>
      <c r="J686" s="140">
        <f t="shared" si="77"/>
        <v>0</v>
      </c>
      <c r="K686" s="145">
        <f t="shared" si="78"/>
        <v>2.1</v>
      </c>
      <c r="L686" s="145">
        <f t="shared" si="79"/>
        <v>164.79</v>
      </c>
      <c r="M686" s="146">
        <f t="shared" si="80"/>
        <v>346.05900000000003</v>
      </c>
      <c r="N686" s="90"/>
    </row>
    <row r="687" spans="1:14" x14ac:dyDescent="0.25">
      <c r="A687" s="87" t="s">
        <v>166</v>
      </c>
      <c r="B687" s="87" t="s">
        <v>190</v>
      </c>
      <c r="C687" s="89" t="s">
        <v>191</v>
      </c>
      <c r="D687" s="88" t="s">
        <v>44</v>
      </c>
      <c r="E687" s="119">
        <v>342.5</v>
      </c>
      <c r="F687" s="120">
        <v>302.54000000000002</v>
      </c>
      <c r="G687" s="119">
        <f t="shared" si="81"/>
        <v>103606.3</v>
      </c>
      <c r="H687" s="133"/>
      <c r="I687" s="184">
        <f t="shared" si="76"/>
        <v>302.54000000000002</v>
      </c>
      <c r="J687" s="140">
        <f t="shared" si="77"/>
        <v>0</v>
      </c>
      <c r="K687" s="145">
        <f t="shared" si="78"/>
        <v>342.5</v>
      </c>
      <c r="L687" s="145">
        <f t="shared" si="79"/>
        <v>302.54000000000002</v>
      </c>
      <c r="M687" s="146">
        <f t="shared" si="80"/>
        <v>103619.95000000001</v>
      </c>
      <c r="N687" s="90"/>
    </row>
    <row r="688" spans="1:14" ht="30" x14ac:dyDescent="0.25">
      <c r="A688" s="87" t="s">
        <v>169</v>
      </c>
      <c r="B688" s="87" t="s">
        <v>193</v>
      </c>
      <c r="C688" s="89" t="s">
        <v>194</v>
      </c>
      <c r="D688" s="88" t="s">
        <v>44</v>
      </c>
      <c r="E688" s="119">
        <v>532</v>
      </c>
      <c r="F688" s="120">
        <v>23.2</v>
      </c>
      <c r="G688" s="119">
        <f t="shared" si="81"/>
        <v>12342.4</v>
      </c>
      <c r="H688" s="133">
        <v>-452.29999999999995</v>
      </c>
      <c r="I688" s="184">
        <f t="shared" si="76"/>
        <v>23.2</v>
      </c>
      <c r="J688" s="140">
        <f t="shared" si="77"/>
        <v>-10493.359999999999</v>
      </c>
      <c r="K688" s="145">
        <f t="shared" si="78"/>
        <v>79.700000000000045</v>
      </c>
      <c r="L688" s="145">
        <f t="shared" si="79"/>
        <v>23.2</v>
      </c>
      <c r="M688" s="146">
        <f t="shared" si="80"/>
        <v>1849.0400000000011</v>
      </c>
      <c r="N688" s="90"/>
    </row>
    <row r="689" spans="1:14" ht="45" x14ac:dyDescent="0.25">
      <c r="A689" s="87" t="s">
        <v>173</v>
      </c>
      <c r="B689" s="87" t="s">
        <v>196</v>
      </c>
      <c r="C689" s="89" t="s">
        <v>197</v>
      </c>
      <c r="D689" s="88" t="s">
        <v>44</v>
      </c>
      <c r="E689" s="119">
        <v>518.29999999999995</v>
      </c>
      <c r="F689" s="120">
        <v>338.17</v>
      </c>
      <c r="G689" s="119">
        <f t="shared" si="81"/>
        <v>175289.1</v>
      </c>
      <c r="H689" s="133">
        <v>-416.29999999999995</v>
      </c>
      <c r="I689" s="184">
        <f t="shared" si="76"/>
        <v>338.17</v>
      </c>
      <c r="J689" s="140">
        <f t="shared" si="77"/>
        <v>-140780.171</v>
      </c>
      <c r="K689" s="145">
        <f t="shared" si="78"/>
        <v>102</v>
      </c>
      <c r="L689" s="145">
        <f t="shared" si="79"/>
        <v>338.17</v>
      </c>
      <c r="M689" s="146">
        <f t="shared" si="80"/>
        <v>34493.340000000004</v>
      </c>
      <c r="N689" s="90"/>
    </row>
    <row r="690" spans="1:14" ht="45" x14ac:dyDescent="0.25">
      <c r="A690" s="87" t="s">
        <v>176</v>
      </c>
      <c r="B690" s="87" t="s">
        <v>199</v>
      </c>
      <c r="C690" s="89" t="s">
        <v>200</v>
      </c>
      <c r="D690" s="88" t="s">
        <v>44</v>
      </c>
      <c r="E690" s="119">
        <v>13.7</v>
      </c>
      <c r="F690" s="120">
        <v>396.71</v>
      </c>
      <c r="G690" s="119">
        <f t="shared" si="81"/>
        <v>5434.8</v>
      </c>
      <c r="H690" s="133"/>
      <c r="I690" s="184">
        <f t="shared" si="76"/>
        <v>396.71</v>
      </c>
      <c r="J690" s="140">
        <f t="shared" si="77"/>
        <v>0</v>
      </c>
      <c r="K690" s="145">
        <f t="shared" si="78"/>
        <v>13.7</v>
      </c>
      <c r="L690" s="145">
        <f t="shared" si="79"/>
        <v>396.71</v>
      </c>
      <c r="M690" s="146">
        <f t="shared" si="80"/>
        <v>5434.9269999999997</v>
      </c>
      <c r="N690" s="90"/>
    </row>
    <row r="691" spans="1:14" ht="30" x14ac:dyDescent="0.25">
      <c r="A691" s="87" t="s">
        <v>179</v>
      </c>
      <c r="B691" s="87" t="s">
        <v>202</v>
      </c>
      <c r="C691" s="89" t="s">
        <v>203</v>
      </c>
      <c r="D691" s="88" t="s">
        <v>44</v>
      </c>
      <c r="E691" s="119">
        <v>14.3</v>
      </c>
      <c r="F691" s="120">
        <v>443.02</v>
      </c>
      <c r="G691" s="119">
        <f t="shared" si="81"/>
        <v>6334.9</v>
      </c>
      <c r="H691" s="133"/>
      <c r="I691" s="184">
        <f t="shared" si="76"/>
        <v>443.02</v>
      </c>
      <c r="J691" s="140">
        <f t="shared" si="77"/>
        <v>0</v>
      </c>
      <c r="K691" s="145">
        <f t="shared" si="78"/>
        <v>14.3</v>
      </c>
      <c r="L691" s="145">
        <f t="shared" si="79"/>
        <v>443.02</v>
      </c>
      <c r="M691" s="146">
        <f t="shared" si="80"/>
        <v>6335.1859999999997</v>
      </c>
      <c r="N691" s="90"/>
    </row>
    <row r="692" spans="1:14" ht="30" x14ac:dyDescent="0.25">
      <c r="A692" s="87" t="s">
        <v>183</v>
      </c>
      <c r="B692" s="87" t="s">
        <v>205</v>
      </c>
      <c r="C692" s="89" t="s">
        <v>206</v>
      </c>
      <c r="D692" s="88" t="s">
        <v>44</v>
      </c>
      <c r="E692" s="119">
        <v>335.4</v>
      </c>
      <c r="F692" s="120">
        <v>545.42999999999995</v>
      </c>
      <c r="G692" s="119">
        <f t="shared" si="81"/>
        <v>182927.2</v>
      </c>
      <c r="H692" s="133">
        <v>-269.39999999999998</v>
      </c>
      <c r="I692" s="184">
        <f t="shared" si="76"/>
        <v>545.42999999999995</v>
      </c>
      <c r="J692" s="140">
        <f t="shared" si="77"/>
        <v>-146938.84199999998</v>
      </c>
      <c r="K692" s="145">
        <f t="shared" si="78"/>
        <v>66</v>
      </c>
      <c r="L692" s="145">
        <f t="shared" si="79"/>
        <v>545.42999999999995</v>
      </c>
      <c r="M692" s="146">
        <f t="shared" si="80"/>
        <v>35998.379999999997</v>
      </c>
      <c r="N692" s="90"/>
    </row>
    <row r="693" spans="1:14" ht="30" x14ac:dyDescent="0.25">
      <c r="A693" s="87" t="s">
        <v>186</v>
      </c>
      <c r="B693" s="87" t="s">
        <v>444</v>
      </c>
      <c r="C693" s="89" t="s">
        <v>445</v>
      </c>
      <c r="D693" s="88" t="s">
        <v>44</v>
      </c>
      <c r="E693" s="119">
        <v>3.3</v>
      </c>
      <c r="F693" s="120">
        <v>338.08</v>
      </c>
      <c r="G693" s="119">
        <f t="shared" si="81"/>
        <v>1115.7</v>
      </c>
      <c r="H693" s="133"/>
      <c r="I693" s="184">
        <f t="shared" si="76"/>
        <v>338.08</v>
      </c>
      <c r="J693" s="140">
        <f t="shared" si="77"/>
        <v>0</v>
      </c>
      <c r="K693" s="145">
        <f t="shared" si="78"/>
        <v>3.3</v>
      </c>
      <c r="L693" s="145">
        <f t="shared" si="79"/>
        <v>338.08</v>
      </c>
      <c r="M693" s="146">
        <f t="shared" si="80"/>
        <v>1115.664</v>
      </c>
      <c r="N693" s="90"/>
    </row>
    <row r="694" spans="1:14" ht="30" x14ac:dyDescent="0.25">
      <c r="A694" s="87" t="s">
        <v>189</v>
      </c>
      <c r="B694" s="87" t="s">
        <v>446</v>
      </c>
      <c r="C694" s="89" t="s">
        <v>447</v>
      </c>
      <c r="D694" s="88" t="s">
        <v>44</v>
      </c>
      <c r="E694" s="119">
        <v>0.3</v>
      </c>
      <c r="F694" s="120">
        <v>230.16</v>
      </c>
      <c r="G694" s="119">
        <f t="shared" si="81"/>
        <v>69.099999999999994</v>
      </c>
      <c r="H694" s="133"/>
      <c r="I694" s="184">
        <f t="shared" si="76"/>
        <v>230.16</v>
      </c>
      <c r="J694" s="140">
        <f t="shared" si="77"/>
        <v>0</v>
      </c>
      <c r="K694" s="145">
        <f t="shared" si="78"/>
        <v>0.3</v>
      </c>
      <c r="L694" s="145">
        <f t="shared" si="79"/>
        <v>230.16</v>
      </c>
      <c r="M694" s="146">
        <f t="shared" si="80"/>
        <v>69.048000000000002</v>
      </c>
      <c r="N694" s="90"/>
    </row>
    <row r="695" spans="1:14" x14ac:dyDescent="0.25">
      <c r="A695" s="121"/>
      <c r="B695" s="122" t="s">
        <v>55</v>
      </c>
      <c r="C695" s="123" t="s">
        <v>219</v>
      </c>
      <c r="D695" s="121"/>
      <c r="E695" s="121"/>
      <c r="F695" s="129"/>
      <c r="G695" s="130"/>
      <c r="H695" s="137"/>
      <c r="I695" s="185"/>
      <c r="J695" s="141"/>
      <c r="K695" s="149"/>
      <c r="L695" s="149"/>
      <c r="M695" s="150"/>
      <c r="N695" s="90"/>
    </row>
    <row r="696" spans="1:14" ht="30" x14ac:dyDescent="0.25">
      <c r="A696" s="87" t="s">
        <v>192</v>
      </c>
      <c r="B696" s="87" t="s">
        <v>221</v>
      </c>
      <c r="C696" s="89" t="s">
        <v>222</v>
      </c>
      <c r="D696" s="88" t="s">
        <v>63</v>
      </c>
      <c r="E696" s="119">
        <v>297.7</v>
      </c>
      <c r="F696" s="120">
        <v>26.3</v>
      </c>
      <c r="G696" s="119">
        <f>ROUND(ROUND(F696,1)*ROUND(E696,1),1)</f>
        <v>7829.5</v>
      </c>
      <c r="H696" s="133"/>
      <c r="I696" s="184">
        <f t="shared" si="76"/>
        <v>26.3</v>
      </c>
      <c r="J696" s="140">
        <f t="shared" si="77"/>
        <v>0</v>
      </c>
      <c r="K696" s="145">
        <f t="shared" si="78"/>
        <v>297.7</v>
      </c>
      <c r="L696" s="145">
        <f t="shared" si="79"/>
        <v>26.3</v>
      </c>
      <c r="M696" s="146">
        <f t="shared" si="80"/>
        <v>7829.51</v>
      </c>
      <c r="N696" s="90"/>
    </row>
    <row r="697" spans="1:14" x14ac:dyDescent="0.25">
      <c r="A697" s="121"/>
      <c r="B697" s="122" t="s">
        <v>58</v>
      </c>
      <c r="C697" s="123" t="s">
        <v>223</v>
      </c>
      <c r="D697" s="121"/>
      <c r="E697" s="121"/>
      <c r="F697" s="129"/>
      <c r="G697" s="130"/>
      <c r="H697" s="137"/>
      <c r="I697" s="185"/>
      <c r="J697" s="141"/>
      <c r="K697" s="149"/>
      <c r="L697" s="149"/>
      <c r="M697" s="150"/>
      <c r="N697" s="90"/>
    </row>
    <row r="698" spans="1:14" ht="45" x14ac:dyDescent="0.25">
      <c r="A698" s="87" t="s">
        <v>195</v>
      </c>
      <c r="B698" s="87" t="s">
        <v>410</v>
      </c>
      <c r="C698" s="89" t="s">
        <v>411</v>
      </c>
      <c r="D698" s="88" t="s">
        <v>63</v>
      </c>
      <c r="E698" s="119">
        <v>1</v>
      </c>
      <c r="F698" s="120">
        <v>415.61</v>
      </c>
      <c r="G698" s="119">
        <f t="shared" ref="G698:G730" si="82">ROUND(ROUND(F698,1)*ROUND(E698,1),1)</f>
        <v>415.6</v>
      </c>
      <c r="H698" s="133"/>
      <c r="I698" s="184">
        <f t="shared" si="76"/>
        <v>415.61</v>
      </c>
      <c r="J698" s="140">
        <f t="shared" si="77"/>
        <v>0</v>
      </c>
      <c r="K698" s="145">
        <f t="shared" si="78"/>
        <v>1</v>
      </c>
      <c r="L698" s="145">
        <f t="shared" si="79"/>
        <v>415.61</v>
      </c>
      <c r="M698" s="146">
        <f t="shared" si="80"/>
        <v>415.61</v>
      </c>
      <c r="N698" s="90"/>
    </row>
    <row r="699" spans="1:14" ht="45" x14ac:dyDescent="0.25">
      <c r="A699" s="87" t="s">
        <v>198</v>
      </c>
      <c r="B699" s="87" t="s">
        <v>412</v>
      </c>
      <c r="C699" s="89" t="s">
        <v>413</v>
      </c>
      <c r="D699" s="88" t="s">
        <v>63</v>
      </c>
      <c r="E699" s="119">
        <v>1</v>
      </c>
      <c r="F699" s="120">
        <v>774.66</v>
      </c>
      <c r="G699" s="119">
        <f t="shared" si="82"/>
        <v>774.7</v>
      </c>
      <c r="H699" s="133"/>
      <c r="I699" s="184">
        <f t="shared" si="76"/>
        <v>774.66</v>
      </c>
      <c r="J699" s="140">
        <f t="shared" si="77"/>
        <v>0</v>
      </c>
      <c r="K699" s="145">
        <f t="shared" si="78"/>
        <v>1</v>
      </c>
      <c r="L699" s="145">
        <f t="shared" si="79"/>
        <v>774.66</v>
      </c>
      <c r="M699" s="146">
        <f t="shared" si="80"/>
        <v>774.66</v>
      </c>
      <c r="N699" s="90"/>
    </row>
    <row r="700" spans="1:14" ht="45" x14ac:dyDescent="0.25">
      <c r="A700" s="87" t="s">
        <v>201</v>
      </c>
      <c r="B700" s="87" t="s">
        <v>225</v>
      </c>
      <c r="C700" s="89" t="s">
        <v>226</v>
      </c>
      <c r="D700" s="88" t="s">
        <v>63</v>
      </c>
      <c r="E700" s="119">
        <v>286.60000000000002</v>
      </c>
      <c r="F700" s="120">
        <v>552.39</v>
      </c>
      <c r="G700" s="119">
        <f t="shared" si="82"/>
        <v>158317.79999999999</v>
      </c>
      <c r="H700" s="133"/>
      <c r="I700" s="184">
        <f t="shared" si="76"/>
        <v>552.39</v>
      </c>
      <c r="J700" s="140">
        <f t="shared" si="77"/>
        <v>0</v>
      </c>
      <c r="K700" s="145">
        <f t="shared" si="78"/>
        <v>286.60000000000002</v>
      </c>
      <c r="L700" s="145">
        <f t="shared" si="79"/>
        <v>552.39</v>
      </c>
      <c r="M700" s="146">
        <f t="shared" si="80"/>
        <v>158314.97400000002</v>
      </c>
      <c r="N700" s="90"/>
    </row>
    <row r="701" spans="1:14" ht="45" x14ac:dyDescent="0.25">
      <c r="A701" s="87" t="s">
        <v>204</v>
      </c>
      <c r="B701" s="87" t="s">
        <v>228</v>
      </c>
      <c r="C701" s="89" t="s">
        <v>229</v>
      </c>
      <c r="D701" s="88" t="s">
        <v>63</v>
      </c>
      <c r="E701" s="119">
        <v>286.60000000000002</v>
      </c>
      <c r="F701" s="120">
        <v>1060.07</v>
      </c>
      <c r="G701" s="119">
        <f t="shared" si="82"/>
        <v>303824.7</v>
      </c>
      <c r="H701" s="133"/>
      <c r="I701" s="184">
        <f t="shared" si="76"/>
        <v>1060.07</v>
      </c>
      <c r="J701" s="140">
        <f t="shared" si="77"/>
        <v>0</v>
      </c>
      <c r="K701" s="145">
        <f t="shared" si="78"/>
        <v>286.60000000000002</v>
      </c>
      <c r="L701" s="145">
        <f t="shared" si="79"/>
        <v>1060.07</v>
      </c>
      <c r="M701" s="146">
        <f t="shared" si="80"/>
        <v>303816.06200000003</v>
      </c>
      <c r="N701" s="90"/>
    </row>
    <row r="702" spans="1:14" ht="45" x14ac:dyDescent="0.25">
      <c r="A702" s="87" t="s">
        <v>207</v>
      </c>
      <c r="B702" s="87" t="s">
        <v>414</v>
      </c>
      <c r="C702" s="89" t="s">
        <v>415</v>
      </c>
      <c r="D702" s="88" t="s">
        <v>233</v>
      </c>
      <c r="E702" s="119">
        <v>1</v>
      </c>
      <c r="F702" s="120">
        <v>195.97</v>
      </c>
      <c r="G702" s="119">
        <f t="shared" si="82"/>
        <v>196</v>
      </c>
      <c r="H702" s="133"/>
      <c r="I702" s="184">
        <f t="shared" si="76"/>
        <v>195.97</v>
      </c>
      <c r="J702" s="140">
        <f t="shared" si="77"/>
        <v>0</v>
      </c>
      <c r="K702" s="145">
        <f t="shared" si="78"/>
        <v>1</v>
      </c>
      <c r="L702" s="145">
        <f t="shared" si="79"/>
        <v>195.97</v>
      </c>
      <c r="M702" s="146">
        <f t="shared" si="80"/>
        <v>195.97</v>
      </c>
      <c r="N702" s="90"/>
    </row>
    <row r="703" spans="1:14" ht="30" x14ac:dyDescent="0.25">
      <c r="A703" s="87" t="s">
        <v>210</v>
      </c>
      <c r="B703" s="87" t="s">
        <v>416</v>
      </c>
      <c r="C703" s="89" t="s">
        <v>417</v>
      </c>
      <c r="D703" s="88" t="s">
        <v>233</v>
      </c>
      <c r="E703" s="119">
        <v>1</v>
      </c>
      <c r="F703" s="120">
        <v>660.24</v>
      </c>
      <c r="G703" s="119">
        <f t="shared" si="82"/>
        <v>660.2</v>
      </c>
      <c r="H703" s="133"/>
      <c r="I703" s="184">
        <f t="shared" ref="I703:I741" si="83">F703</f>
        <v>660.24</v>
      </c>
      <c r="J703" s="140">
        <f t="shared" ref="J703:J741" si="84">H703*I703</f>
        <v>0</v>
      </c>
      <c r="K703" s="145">
        <f t="shared" ref="K703:K741" si="85">E703+H703</f>
        <v>1</v>
      </c>
      <c r="L703" s="145">
        <f t="shared" ref="L703:L741" si="86">I703</f>
        <v>660.24</v>
      </c>
      <c r="M703" s="146">
        <f t="shared" ref="M703:M741" si="87">K703*L703</f>
        <v>660.24</v>
      </c>
      <c r="N703" s="90"/>
    </row>
    <row r="704" spans="1:14" ht="45" x14ac:dyDescent="0.25">
      <c r="A704" s="87" t="s">
        <v>213</v>
      </c>
      <c r="B704" s="87" t="s">
        <v>231</v>
      </c>
      <c r="C704" s="89" t="s">
        <v>232</v>
      </c>
      <c r="D704" s="88" t="s">
        <v>233</v>
      </c>
      <c r="E704" s="119">
        <v>2</v>
      </c>
      <c r="F704" s="120">
        <v>260.41000000000003</v>
      </c>
      <c r="G704" s="119">
        <f t="shared" si="82"/>
        <v>520.79999999999995</v>
      </c>
      <c r="H704" s="133"/>
      <c r="I704" s="184">
        <f t="shared" si="83"/>
        <v>260.41000000000003</v>
      </c>
      <c r="J704" s="140">
        <f t="shared" si="84"/>
        <v>0</v>
      </c>
      <c r="K704" s="145">
        <f t="shared" si="85"/>
        <v>2</v>
      </c>
      <c r="L704" s="145">
        <f t="shared" si="86"/>
        <v>260.41000000000003</v>
      </c>
      <c r="M704" s="146">
        <f t="shared" si="87"/>
        <v>520.82000000000005</v>
      </c>
      <c r="N704" s="90"/>
    </row>
    <row r="705" spans="1:14" ht="45" x14ac:dyDescent="0.25">
      <c r="A705" s="87" t="s">
        <v>216</v>
      </c>
      <c r="B705" s="87" t="s">
        <v>235</v>
      </c>
      <c r="C705" s="89" t="s">
        <v>236</v>
      </c>
      <c r="D705" s="88" t="s">
        <v>233</v>
      </c>
      <c r="E705" s="119">
        <v>1</v>
      </c>
      <c r="F705" s="120">
        <v>1801.85</v>
      </c>
      <c r="G705" s="119">
        <f t="shared" si="82"/>
        <v>1801.9</v>
      </c>
      <c r="H705" s="133"/>
      <c r="I705" s="184">
        <f t="shared" si="83"/>
        <v>1801.85</v>
      </c>
      <c r="J705" s="140">
        <f t="shared" si="84"/>
        <v>0</v>
      </c>
      <c r="K705" s="145">
        <f t="shared" si="85"/>
        <v>1</v>
      </c>
      <c r="L705" s="145">
        <f t="shared" si="86"/>
        <v>1801.85</v>
      </c>
      <c r="M705" s="146">
        <f t="shared" si="87"/>
        <v>1801.85</v>
      </c>
      <c r="N705" s="90"/>
    </row>
    <row r="706" spans="1:14" ht="45" x14ac:dyDescent="0.25">
      <c r="A706" s="87" t="s">
        <v>220</v>
      </c>
      <c r="B706" s="87" t="s">
        <v>418</v>
      </c>
      <c r="C706" s="89" t="s">
        <v>419</v>
      </c>
      <c r="D706" s="88" t="s">
        <v>233</v>
      </c>
      <c r="E706" s="119">
        <v>1</v>
      </c>
      <c r="F706" s="120">
        <v>1839.99</v>
      </c>
      <c r="G706" s="119">
        <f t="shared" si="82"/>
        <v>1840</v>
      </c>
      <c r="H706" s="133"/>
      <c r="I706" s="184">
        <f t="shared" si="83"/>
        <v>1839.99</v>
      </c>
      <c r="J706" s="140">
        <f t="shared" si="84"/>
        <v>0</v>
      </c>
      <c r="K706" s="145">
        <f t="shared" si="85"/>
        <v>1</v>
      </c>
      <c r="L706" s="145">
        <f t="shared" si="86"/>
        <v>1839.99</v>
      </c>
      <c r="M706" s="146">
        <f t="shared" si="87"/>
        <v>1839.99</v>
      </c>
      <c r="N706" s="90"/>
    </row>
    <row r="707" spans="1:14" ht="45" x14ac:dyDescent="0.25">
      <c r="A707" s="87" t="s">
        <v>224</v>
      </c>
      <c r="B707" s="87" t="s">
        <v>238</v>
      </c>
      <c r="C707" s="89" t="s">
        <v>239</v>
      </c>
      <c r="D707" s="88" t="s">
        <v>233</v>
      </c>
      <c r="E707" s="119">
        <v>26</v>
      </c>
      <c r="F707" s="120">
        <v>219.64</v>
      </c>
      <c r="G707" s="119">
        <f t="shared" si="82"/>
        <v>5709.6</v>
      </c>
      <c r="H707" s="133"/>
      <c r="I707" s="184">
        <f t="shared" si="83"/>
        <v>219.64</v>
      </c>
      <c r="J707" s="140">
        <f t="shared" si="84"/>
        <v>0</v>
      </c>
      <c r="K707" s="145">
        <f t="shared" si="85"/>
        <v>26</v>
      </c>
      <c r="L707" s="145">
        <f t="shared" si="86"/>
        <v>219.64</v>
      </c>
      <c r="M707" s="146">
        <f t="shared" si="87"/>
        <v>5710.6399999999994</v>
      </c>
      <c r="N707" s="90"/>
    </row>
    <row r="708" spans="1:14" ht="30" x14ac:dyDescent="0.25">
      <c r="A708" s="87" t="s">
        <v>227</v>
      </c>
      <c r="B708" s="87" t="s">
        <v>241</v>
      </c>
      <c r="C708" s="89" t="s">
        <v>242</v>
      </c>
      <c r="D708" s="88" t="s">
        <v>233</v>
      </c>
      <c r="E708" s="119">
        <v>13</v>
      </c>
      <c r="F708" s="120">
        <v>1129.77</v>
      </c>
      <c r="G708" s="119">
        <f t="shared" si="82"/>
        <v>14687.4</v>
      </c>
      <c r="H708" s="133"/>
      <c r="I708" s="184">
        <f t="shared" si="83"/>
        <v>1129.77</v>
      </c>
      <c r="J708" s="140">
        <f t="shared" si="84"/>
        <v>0</v>
      </c>
      <c r="K708" s="145">
        <f t="shared" si="85"/>
        <v>13</v>
      </c>
      <c r="L708" s="145">
        <f t="shared" si="86"/>
        <v>1129.77</v>
      </c>
      <c r="M708" s="146">
        <f t="shared" si="87"/>
        <v>14687.01</v>
      </c>
      <c r="N708" s="90"/>
    </row>
    <row r="709" spans="1:14" ht="45" x14ac:dyDescent="0.25">
      <c r="A709" s="87" t="s">
        <v>230</v>
      </c>
      <c r="B709" s="87" t="s">
        <v>244</v>
      </c>
      <c r="C709" s="89" t="s">
        <v>245</v>
      </c>
      <c r="D709" s="88" t="s">
        <v>233</v>
      </c>
      <c r="E709" s="119">
        <v>13</v>
      </c>
      <c r="F709" s="120">
        <v>1129.77</v>
      </c>
      <c r="G709" s="119">
        <f t="shared" si="82"/>
        <v>14687.4</v>
      </c>
      <c r="H709" s="133"/>
      <c r="I709" s="184">
        <f t="shared" si="83"/>
        <v>1129.77</v>
      </c>
      <c r="J709" s="140">
        <f t="shared" si="84"/>
        <v>0</v>
      </c>
      <c r="K709" s="145">
        <f t="shared" si="85"/>
        <v>13</v>
      </c>
      <c r="L709" s="145">
        <f t="shared" si="86"/>
        <v>1129.77</v>
      </c>
      <c r="M709" s="146">
        <f t="shared" si="87"/>
        <v>14687.01</v>
      </c>
      <c r="N709" s="90"/>
    </row>
    <row r="710" spans="1:14" ht="30" x14ac:dyDescent="0.25">
      <c r="A710" s="87" t="s">
        <v>234</v>
      </c>
      <c r="B710" s="87" t="s">
        <v>247</v>
      </c>
      <c r="C710" s="89" t="s">
        <v>248</v>
      </c>
      <c r="D710" s="88" t="s">
        <v>63</v>
      </c>
      <c r="E710" s="119">
        <v>156.69999999999999</v>
      </c>
      <c r="F710" s="120">
        <v>36.83</v>
      </c>
      <c r="G710" s="119">
        <f t="shared" si="82"/>
        <v>5766.6</v>
      </c>
      <c r="H710" s="133"/>
      <c r="I710" s="184">
        <f t="shared" si="83"/>
        <v>36.83</v>
      </c>
      <c r="J710" s="140">
        <f t="shared" si="84"/>
        <v>0</v>
      </c>
      <c r="K710" s="145">
        <f t="shared" si="85"/>
        <v>156.69999999999999</v>
      </c>
      <c r="L710" s="145">
        <f t="shared" si="86"/>
        <v>36.83</v>
      </c>
      <c r="M710" s="146">
        <f t="shared" si="87"/>
        <v>5771.2609999999995</v>
      </c>
      <c r="N710" s="90"/>
    </row>
    <row r="711" spans="1:14" x14ac:dyDescent="0.25">
      <c r="A711" s="87" t="s">
        <v>237</v>
      </c>
      <c r="B711" s="87" t="s">
        <v>250</v>
      </c>
      <c r="C711" s="89" t="s">
        <v>251</v>
      </c>
      <c r="D711" s="88" t="s">
        <v>63</v>
      </c>
      <c r="E711" s="119">
        <v>156.69999999999999</v>
      </c>
      <c r="F711" s="120">
        <v>27.62</v>
      </c>
      <c r="G711" s="119">
        <f t="shared" si="82"/>
        <v>4324.8999999999996</v>
      </c>
      <c r="H711" s="133"/>
      <c r="I711" s="184">
        <f t="shared" si="83"/>
        <v>27.62</v>
      </c>
      <c r="J711" s="140">
        <f t="shared" si="84"/>
        <v>0</v>
      </c>
      <c r="K711" s="145">
        <f t="shared" si="85"/>
        <v>156.69999999999999</v>
      </c>
      <c r="L711" s="145">
        <f t="shared" si="86"/>
        <v>27.62</v>
      </c>
      <c r="M711" s="146">
        <f t="shared" si="87"/>
        <v>4328.0540000000001</v>
      </c>
      <c r="N711" s="90"/>
    </row>
    <row r="712" spans="1:14" ht="45" x14ac:dyDescent="0.25">
      <c r="A712" s="87" t="s">
        <v>240</v>
      </c>
      <c r="B712" s="87" t="s">
        <v>253</v>
      </c>
      <c r="C712" s="89" t="s">
        <v>254</v>
      </c>
      <c r="D712" s="88" t="s">
        <v>233</v>
      </c>
      <c r="E712" s="119">
        <v>13</v>
      </c>
      <c r="F712" s="120">
        <v>7599.34</v>
      </c>
      <c r="G712" s="119">
        <f t="shared" si="82"/>
        <v>98790.9</v>
      </c>
      <c r="H712" s="133"/>
      <c r="I712" s="184">
        <f t="shared" si="83"/>
        <v>7599.34</v>
      </c>
      <c r="J712" s="140">
        <f t="shared" si="84"/>
        <v>0</v>
      </c>
      <c r="K712" s="145">
        <f t="shared" si="85"/>
        <v>13</v>
      </c>
      <c r="L712" s="145">
        <f t="shared" si="86"/>
        <v>7599.34</v>
      </c>
      <c r="M712" s="146">
        <f t="shared" si="87"/>
        <v>98791.42</v>
      </c>
      <c r="N712" s="90"/>
    </row>
    <row r="713" spans="1:14" ht="30" x14ac:dyDescent="0.25">
      <c r="A713" s="87" t="s">
        <v>243</v>
      </c>
      <c r="B713" s="87" t="s">
        <v>259</v>
      </c>
      <c r="C713" s="89" t="s">
        <v>260</v>
      </c>
      <c r="D713" s="88" t="s">
        <v>233</v>
      </c>
      <c r="E713" s="119">
        <v>13</v>
      </c>
      <c r="F713" s="120">
        <v>14566.86</v>
      </c>
      <c r="G713" s="119">
        <f t="shared" si="82"/>
        <v>189369.7</v>
      </c>
      <c r="H713" s="133"/>
      <c r="I713" s="184">
        <f t="shared" si="83"/>
        <v>14566.86</v>
      </c>
      <c r="J713" s="140">
        <f t="shared" si="84"/>
        <v>0</v>
      </c>
      <c r="K713" s="145">
        <f t="shared" si="85"/>
        <v>13</v>
      </c>
      <c r="L713" s="145">
        <f t="shared" si="86"/>
        <v>14566.86</v>
      </c>
      <c r="M713" s="146">
        <f t="shared" si="87"/>
        <v>189369.18</v>
      </c>
      <c r="N713" s="90"/>
    </row>
    <row r="714" spans="1:14" ht="30" x14ac:dyDescent="0.25">
      <c r="A714" s="87" t="s">
        <v>246</v>
      </c>
      <c r="B714" s="87" t="s">
        <v>262</v>
      </c>
      <c r="C714" s="89" t="s">
        <v>263</v>
      </c>
      <c r="D714" s="88" t="s">
        <v>233</v>
      </c>
      <c r="E714" s="119">
        <v>9</v>
      </c>
      <c r="F714" s="120">
        <v>775.98</v>
      </c>
      <c r="G714" s="119">
        <f t="shared" si="82"/>
        <v>6984</v>
      </c>
      <c r="H714" s="133"/>
      <c r="I714" s="184">
        <f t="shared" si="83"/>
        <v>775.98</v>
      </c>
      <c r="J714" s="140">
        <f t="shared" si="84"/>
        <v>0</v>
      </c>
      <c r="K714" s="145">
        <f t="shared" si="85"/>
        <v>9</v>
      </c>
      <c r="L714" s="145">
        <f t="shared" si="86"/>
        <v>775.98</v>
      </c>
      <c r="M714" s="146">
        <f t="shared" si="87"/>
        <v>6983.82</v>
      </c>
      <c r="N714" s="90"/>
    </row>
    <row r="715" spans="1:14" ht="30" x14ac:dyDescent="0.25">
      <c r="A715" s="87" t="s">
        <v>249</v>
      </c>
      <c r="B715" s="87" t="s">
        <v>265</v>
      </c>
      <c r="C715" s="89" t="s">
        <v>266</v>
      </c>
      <c r="D715" s="88" t="s">
        <v>233</v>
      </c>
      <c r="E715" s="119">
        <v>11</v>
      </c>
      <c r="F715" s="120">
        <v>1202.1099999999999</v>
      </c>
      <c r="G715" s="119">
        <f t="shared" si="82"/>
        <v>13223.1</v>
      </c>
      <c r="H715" s="133"/>
      <c r="I715" s="184">
        <f t="shared" si="83"/>
        <v>1202.1099999999999</v>
      </c>
      <c r="J715" s="140">
        <f t="shared" si="84"/>
        <v>0</v>
      </c>
      <c r="K715" s="145">
        <f t="shared" si="85"/>
        <v>11</v>
      </c>
      <c r="L715" s="145">
        <f t="shared" si="86"/>
        <v>1202.1099999999999</v>
      </c>
      <c r="M715" s="146">
        <f t="shared" si="87"/>
        <v>13223.21</v>
      </c>
      <c r="N715" s="90"/>
    </row>
    <row r="716" spans="1:14" ht="30" x14ac:dyDescent="0.25">
      <c r="A716" s="87" t="s">
        <v>252</v>
      </c>
      <c r="B716" s="87" t="s">
        <v>268</v>
      </c>
      <c r="C716" s="89" t="s">
        <v>269</v>
      </c>
      <c r="D716" s="88" t="s">
        <v>233</v>
      </c>
      <c r="E716" s="119">
        <v>14</v>
      </c>
      <c r="F716" s="120">
        <v>3293.31</v>
      </c>
      <c r="G716" s="119">
        <f t="shared" si="82"/>
        <v>46106.2</v>
      </c>
      <c r="H716" s="133"/>
      <c r="I716" s="184">
        <f t="shared" si="83"/>
        <v>3293.31</v>
      </c>
      <c r="J716" s="140">
        <f t="shared" si="84"/>
        <v>0</v>
      </c>
      <c r="K716" s="145">
        <f t="shared" si="85"/>
        <v>14</v>
      </c>
      <c r="L716" s="145">
        <f t="shared" si="86"/>
        <v>3293.31</v>
      </c>
      <c r="M716" s="146">
        <f t="shared" si="87"/>
        <v>46106.34</v>
      </c>
      <c r="N716" s="90"/>
    </row>
    <row r="717" spans="1:14" ht="30" x14ac:dyDescent="0.25">
      <c r="A717" s="87" t="s">
        <v>255</v>
      </c>
      <c r="B717" s="87" t="s">
        <v>271</v>
      </c>
      <c r="C717" s="89" t="s">
        <v>272</v>
      </c>
      <c r="D717" s="88" t="s">
        <v>233</v>
      </c>
      <c r="E717" s="119">
        <v>2</v>
      </c>
      <c r="F717" s="120">
        <v>313.02</v>
      </c>
      <c r="G717" s="119">
        <f t="shared" si="82"/>
        <v>626</v>
      </c>
      <c r="H717" s="133"/>
      <c r="I717" s="184">
        <f t="shared" si="83"/>
        <v>313.02</v>
      </c>
      <c r="J717" s="140">
        <f t="shared" si="84"/>
        <v>0</v>
      </c>
      <c r="K717" s="145">
        <f t="shared" si="85"/>
        <v>2</v>
      </c>
      <c r="L717" s="145">
        <f t="shared" si="86"/>
        <v>313.02</v>
      </c>
      <c r="M717" s="146">
        <f t="shared" si="87"/>
        <v>626.04</v>
      </c>
      <c r="N717" s="90"/>
    </row>
    <row r="718" spans="1:14" ht="30" x14ac:dyDescent="0.25">
      <c r="A718" s="87" t="s">
        <v>258</v>
      </c>
      <c r="B718" s="87" t="s">
        <v>274</v>
      </c>
      <c r="C718" s="89" t="s">
        <v>275</v>
      </c>
      <c r="D718" s="88" t="s">
        <v>233</v>
      </c>
      <c r="E718" s="119">
        <v>1</v>
      </c>
      <c r="F718" s="120">
        <v>220.96</v>
      </c>
      <c r="G718" s="119">
        <f t="shared" si="82"/>
        <v>221</v>
      </c>
      <c r="H718" s="133"/>
      <c r="I718" s="184">
        <f t="shared" si="83"/>
        <v>220.96</v>
      </c>
      <c r="J718" s="140">
        <f t="shared" si="84"/>
        <v>0</v>
      </c>
      <c r="K718" s="145">
        <f t="shared" si="85"/>
        <v>1</v>
      </c>
      <c r="L718" s="145">
        <f t="shared" si="86"/>
        <v>220.96</v>
      </c>
      <c r="M718" s="146">
        <f t="shared" si="87"/>
        <v>220.96</v>
      </c>
      <c r="N718" s="90"/>
    </row>
    <row r="719" spans="1:14" ht="30" x14ac:dyDescent="0.25">
      <c r="A719" s="87" t="s">
        <v>261</v>
      </c>
      <c r="B719" s="87" t="s">
        <v>277</v>
      </c>
      <c r="C719" s="89" t="s">
        <v>278</v>
      </c>
      <c r="D719" s="88" t="s">
        <v>233</v>
      </c>
      <c r="E719" s="119">
        <v>4</v>
      </c>
      <c r="F719" s="120">
        <v>270.94</v>
      </c>
      <c r="G719" s="119">
        <f t="shared" si="82"/>
        <v>1083.5999999999999</v>
      </c>
      <c r="H719" s="133"/>
      <c r="I719" s="184">
        <f t="shared" si="83"/>
        <v>270.94</v>
      </c>
      <c r="J719" s="140">
        <f t="shared" si="84"/>
        <v>0</v>
      </c>
      <c r="K719" s="145">
        <f t="shared" si="85"/>
        <v>4</v>
      </c>
      <c r="L719" s="145">
        <f t="shared" si="86"/>
        <v>270.94</v>
      </c>
      <c r="M719" s="146">
        <f t="shared" si="87"/>
        <v>1083.76</v>
      </c>
      <c r="N719" s="90"/>
    </row>
    <row r="720" spans="1:14" ht="30" x14ac:dyDescent="0.25">
      <c r="A720" s="87" t="s">
        <v>264</v>
      </c>
      <c r="B720" s="87" t="s">
        <v>280</v>
      </c>
      <c r="C720" s="89" t="s">
        <v>281</v>
      </c>
      <c r="D720" s="88" t="s">
        <v>233</v>
      </c>
      <c r="E720" s="119">
        <v>6</v>
      </c>
      <c r="F720" s="120">
        <v>345.9</v>
      </c>
      <c r="G720" s="119">
        <f t="shared" si="82"/>
        <v>2075.4</v>
      </c>
      <c r="H720" s="133"/>
      <c r="I720" s="184">
        <f t="shared" si="83"/>
        <v>345.9</v>
      </c>
      <c r="J720" s="140">
        <f t="shared" si="84"/>
        <v>0</v>
      </c>
      <c r="K720" s="145">
        <f t="shared" si="85"/>
        <v>6</v>
      </c>
      <c r="L720" s="145">
        <f t="shared" si="86"/>
        <v>345.9</v>
      </c>
      <c r="M720" s="146">
        <f t="shared" si="87"/>
        <v>2075.3999999999996</v>
      </c>
      <c r="N720" s="90"/>
    </row>
    <row r="721" spans="1:14" ht="30" x14ac:dyDescent="0.25">
      <c r="A721" s="87" t="s">
        <v>267</v>
      </c>
      <c r="B721" s="87" t="s">
        <v>283</v>
      </c>
      <c r="C721" s="89" t="s">
        <v>284</v>
      </c>
      <c r="D721" s="88" t="s">
        <v>233</v>
      </c>
      <c r="E721" s="119">
        <v>2</v>
      </c>
      <c r="F721" s="120">
        <v>395.88</v>
      </c>
      <c r="G721" s="119">
        <f t="shared" si="82"/>
        <v>791.8</v>
      </c>
      <c r="H721" s="133"/>
      <c r="I721" s="184">
        <f t="shared" si="83"/>
        <v>395.88</v>
      </c>
      <c r="J721" s="140">
        <f t="shared" si="84"/>
        <v>0</v>
      </c>
      <c r="K721" s="145">
        <f t="shared" si="85"/>
        <v>2</v>
      </c>
      <c r="L721" s="145">
        <f t="shared" si="86"/>
        <v>395.88</v>
      </c>
      <c r="M721" s="146">
        <f t="shared" si="87"/>
        <v>791.76</v>
      </c>
      <c r="N721" s="90"/>
    </row>
    <row r="722" spans="1:14" ht="30" x14ac:dyDescent="0.25">
      <c r="A722" s="87" t="s">
        <v>270</v>
      </c>
      <c r="B722" s="87" t="s">
        <v>286</v>
      </c>
      <c r="C722" s="89" t="s">
        <v>287</v>
      </c>
      <c r="D722" s="88" t="s">
        <v>233</v>
      </c>
      <c r="E722" s="119">
        <v>13</v>
      </c>
      <c r="F722" s="120">
        <v>1530.92</v>
      </c>
      <c r="G722" s="119">
        <f t="shared" si="82"/>
        <v>19901.7</v>
      </c>
      <c r="H722" s="133"/>
      <c r="I722" s="184">
        <f t="shared" si="83"/>
        <v>1530.92</v>
      </c>
      <c r="J722" s="140">
        <f t="shared" si="84"/>
        <v>0</v>
      </c>
      <c r="K722" s="145">
        <f t="shared" si="85"/>
        <v>13</v>
      </c>
      <c r="L722" s="145">
        <f t="shared" si="86"/>
        <v>1530.92</v>
      </c>
      <c r="M722" s="146">
        <f t="shared" si="87"/>
        <v>19901.96</v>
      </c>
      <c r="N722" s="90"/>
    </row>
    <row r="723" spans="1:14" ht="30" x14ac:dyDescent="0.25">
      <c r="A723" s="87" t="s">
        <v>273</v>
      </c>
      <c r="B723" s="87" t="s">
        <v>289</v>
      </c>
      <c r="C723" s="89" t="s">
        <v>290</v>
      </c>
      <c r="D723" s="88" t="s">
        <v>233</v>
      </c>
      <c r="E723" s="119">
        <v>47</v>
      </c>
      <c r="F723" s="120">
        <v>211.75</v>
      </c>
      <c r="G723" s="119">
        <f t="shared" si="82"/>
        <v>9954.6</v>
      </c>
      <c r="H723" s="133"/>
      <c r="I723" s="184">
        <f t="shared" si="83"/>
        <v>211.75</v>
      </c>
      <c r="J723" s="140">
        <f t="shared" si="84"/>
        <v>0</v>
      </c>
      <c r="K723" s="145">
        <f t="shared" si="85"/>
        <v>47</v>
      </c>
      <c r="L723" s="145">
        <f t="shared" si="86"/>
        <v>211.75</v>
      </c>
      <c r="M723" s="146">
        <f t="shared" si="87"/>
        <v>9952.25</v>
      </c>
      <c r="N723" s="90"/>
    </row>
    <row r="724" spans="1:14" x14ac:dyDescent="0.25">
      <c r="A724" s="87" t="s">
        <v>276</v>
      </c>
      <c r="B724" s="87" t="s">
        <v>306</v>
      </c>
      <c r="C724" s="89" t="s">
        <v>307</v>
      </c>
      <c r="D724" s="88" t="s">
        <v>233</v>
      </c>
      <c r="E724" s="119">
        <v>13</v>
      </c>
      <c r="F724" s="120">
        <v>485.32</v>
      </c>
      <c r="G724" s="119">
        <f t="shared" si="82"/>
        <v>6308.9</v>
      </c>
      <c r="H724" s="133"/>
      <c r="I724" s="184">
        <f t="shared" si="83"/>
        <v>485.32</v>
      </c>
      <c r="J724" s="140">
        <f t="shared" si="84"/>
        <v>0</v>
      </c>
      <c r="K724" s="145">
        <f t="shared" si="85"/>
        <v>13</v>
      </c>
      <c r="L724" s="145">
        <f t="shared" si="86"/>
        <v>485.32</v>
      </c>
      <c r="M724" s="146">
        <f t="shared" si="87"/>
        <v>6309.16</v>
      </c>
      <c r="N724" s="90"/>
    </row>
    <row r="725" spans="1:14" ht="30" x14ac:dyDescent="0.25">
      <c r="A725" s="87" t="s">
        <v>279</v>
      </c>
      <c r="B725" s="87" t="s">
        <v>315</v>
      </c>
      <c r="C725" s="89" t="s">
        <v>316</v>
      </c>
      <c r="D725" s="88" t="s">
        <v>233</v>
      </c>
      <c r="E725" s="119">
        <v>13</v>
      </c>
      <c r="F725" s="120">
        <v>485.32</v>
      </c>
      <c r="G725" s="119">
        <f t="shared" si="82"/>
        <v>6308.9</v>
      </c>
      <c r="H725" s="133"/>
      <c r="I725" s="184">
        <f t="shared" si="83"/>
        <v>485.32</v>
      </c>
      <c r="J725" s="140">
        <f t="shared" si="84"/>
        <v>0</v>
      </c>
      <c r="K725" s="145">
        <f t="shared" si="85"/>
        <v>13</v>
      </c>
      <c r="L725" s="145">
        <f t="shared" si="86"/>
        <v>485.32</v>
      </c>
      <c r="M725" s="146">
        <f t="shared" si="87"/>
        <v>6309.16</v>
      </c>
      <c r="N725" s="90"/>
    </row>
    <row r="726" spans="1:14" ht="30" x14ac:dyDescent="0.25">
      <c r="A726" s="87" t="s">
        <v>282</v>
      </c>
      <c r="B726" s="87" t="s">
        <v>318</v>
      </c>
      <c r="C726" s="89" t="s">
        <v>319</v>
      </c>
      <c r="D726" s="88" t="s">
        <v>233</v>
      </c>
      <c r="E726" s="119">
        <v>12</v>
      </c>
      <c r="F726" s="120">
        <v>6510.34</v>
      </c>
      <c r="G726" s="119">
        <f t="shared" si="82"/>
        <v>78123.600000000006</v>
      </c>
      <c r="H726" s="133"/>
      <c r="I726" s="184">
        <f t="shared" si="83"/>
        <v>6510.34</v>
      </c>
      <c r="J726" s="140">
        <f t="shared" si="84"/>
        <v>0</v>
      </c>
      <c r="K726" s="145">
        <f t="shared" si="85"/>
        <v>12</v>
      </c>
      <c r="L726" s="145">
        <f t="shared" si="86"/>
        <v>6510.34</v>
      </c>
      <c r="M726" s="146">
        <f t="shared" si="87"/>
        <v>78124.08</v>
      </c>
      <c r="N726" s="90"/>
    </row>
    <row r="727" spans="1:14" ht="30" x14ac:dyDescent="0.25">
      <c r="A727" s="87" t="s">
        <v>285</v>
      </c>
      <c r="B727" s="87" t="s">
        <v>321</v>
      </c>
      <c r="C727" s="89" t="s">
        <v>322</v>
      </c>
      <c r="D727" s="88" t="s">
        <v>233</v>
      </c>
      <c r="E727" s="119">
        <v>1</v>
      </c>
      <c r="F727" s="120">
        <v>6510.34</v>
      </c>
      <c r="G727" s="119">
        <f t="shared" si="82"/>
        <v>6510.3</v>
      </c>
      <c r="H727" s="133"/>
      <c r="I727" s="184">
        <f t="shared" si="83"/>
        <v>6510.34</v>
      </c>
      <c r="J727" s="140">
        <f t="shared" si="84"/>
        <v>0</v>
      </c>
      <c r="K727" s="145">
        <f t="shared" si="85"/>
        <v>1</v>
      </c>
      <c r="L727" s="145">
        <f t="shared" si="86"/>
        <v>6510.34</v>
      </c>
      <c r="M727" s="146">
        <f t="shared" si="87"/>
        <v>6510.34</v>
      </c>
      <c r="N727" s="90"/>
    </row>
    <row r="728" spans="1:14" ht="30" x14ac:dyDescent="0.25">
      <c r="A728" s="87" t="s">
        <v>288</v>
      </c>
      <c r="B728" s="87" t="s">
        <v>424</v>
      </c>
      <c r="C728" s="89" t="s">
        <v>425</v>
      </c>
      <c r="D728" s="88" t="s">
        <v>80</v>
      </c>
      <c r="E728" s="119">
        <v>0.8</v>
      </c>
      <c r="F728" s="120">
        <v>3059.2799999999997</v>
      </c>
      <c r="G728" s="119">
        <f t="shared" si="82"/>
        <v>2447.4</v>
      </c>
      <c r="H728" s="133"/>
      <c r="I728" s="184">
        <f t="shared" si="83"/>
        <v>3059.2799999999997</v>
      </c>
      <c r="J728" s="140">
        <f t="shared" si="84"/>
        <v>0</v>
      </c>
      <c r="K728" s="145">
        <f t="shared" si="85"/>
        <v>0.8</v>
      </c>
      <c r="L728" s="145">
        <f t="shared" si="86"/>
        <v>3059.2799999999997</v>
      </c>
      <c r="M728" s="146">
        <f t="shared" si="87"/>
        <v>2447.424</v>
      </c>
      <c r="N728" s="90"/>
    </row>
    <row r="729" spans="1:14" ht="30" x14ac:dyDescent="0.25">
      <c r="A729" s="87" t="s">
        <v>291</v>
      </c>
      <c r="B729" s="87" t="s">
        <v>426</v>
      </c>
      <c r="C729" s="89" t="s">
        <v>427</v>
      </c>
      <c r="D729" s="88" t="s">
        <v>44</v>
      </c>
      <c r="E729" s="119">
        <v>3.2</v>
      </c>
      <c r="F729" s="120">
        <v>867.52</v>
      </c>
      <c r="G729" s="119">
        <f t="shared" si="82"/>
        <v>2776</v>
      </c>
      <c r="H729" s="133"/>
      <c r="I729" s="184">
        <f t="shared" si="83"/>
        <v>867.52</v>
      </c>
      <c r="J729" s="140">
        <f t="shared" si="84"/>
        <v>0</v>
      </c>
      <c r="K729" s="145">
        <f t="shared" si="85"/>
        <v>3.2</v>
      </c>
      <c r="L729" s="145">
        <f t="shared" si="86"/>
        <v>867.52</v>
      </c>
      <c r="M729" s="146">
        <f t="shared" si="87"/>
        <v>2776.0640000000003</v>
      </c>
      <c r="N729" s="90"/>
    </row>
    <row r="730" spans="1:14" ht="30" x14ac:dyDescent="0.25">
      <c r="A730" s="87" t="s">
        <v>294</v>
      </c>
      <c r="B730" s="87" t="s">
        <v>324</v>
      </c>
      <c r="C730" s="89" t="s">
        <v>325</v>
      </c>
      <c r="D730" s="88" t="s">
        <v>63</v>
      </c>
      <c r="E730" s="119">
        <v>297.7</v>
      </c>
      <c r="F730" s="120">
        <v>9.2100000000000009</v>
      </c>
      <c r="G730" s="119">
        <f t="shared" si="82"/>
        <v>2738.8</v>
      </c>
      <c r="H730" s="133"/>
      <c r="I730" s="184">
        <f t="shared" si="83"/>
        <v>9.2100000000000009</v>
      </c>
      <c r="J730" s="140">
        <f t="shared" si="84"/>
        <v>0</v>
      </c>
      <c r="K730" s="145">
        <f t="shared" si="85"/>
        <v>297.7</v>
      </c>
      <c r="L730" s="145">
        <f t="shared" si="86"/>
        <v>9.2100000000000009</v>
      </c>
      <c r="M730" s="146">
        <f t="shared" si="87"/>
        <v>2741.817</v>
      </c>
      <c r="N730" s="90"/>
    </row>
    <row r="731" spans="1:14" x14ac:dyDescent="0.25">
      <c r="A731" s="121"/>
      <c r="B731" s="122" t="s">
        <v>39</v>
      </c>
      <c r="C731" s="123" t="s">
        <v>326</v>
      </c>
      <c r="D731" s="121"/>
      <c r="E731" s="121"/>
      <c r="F731" s="129"/>
      <c r="G731" s="130"/>
      <c r="H731" s="137"/>
      <c r="I731" s="185"/>
      <c r="J731" s="141"/>
      <c r="K731" s="149"/>
      <c r="L731" s="149"/>
      <c r="M731" s="150"/>
      <c r="N731" s="90"/>
    </row>
    <row r="732" spans="1:14" x14ac:dyDescent="0.25">
      <c r="A732" s="87" t="s">
        <v>297</v>
      </c>
      <c r="B732" s="87" t="s">
        <v>348</v>
      </c>
      <c r="C732" s="89" t="s">
        <v>349</v>
      </c>
      <c r="D732" s="88" t="s">
        <v>63</v>
      </c>
      <c r="E732" s="119">
        <v>534.70000000000005</v>
      </c>
      <c r="F732" s="120">
        <v>55.24</v>
      </c>
      <c r="G732" s="119">
        <f t="shared" ref="G732:G741" si="88">ROUND(ROUND(F732,1)*ROUND(E732,1),1)</f>
        <v>29515.4</v>
      </c>
      <c r="H732" s="133"/>
      <c r="I732" s="184">
        <f t="shared" si="83"/>
        <v>55.24</v>
      </c>
      <c r="J732" s="140">
        <f t="shared" si="84"/>
        <v>0</v>
      </c>
      <c r="K732" s="145">
        <f t="shared" si="85"/>
        <v>534.70000000000005</v>
      </c>
      <c r="L732" s="145">
        <f t="shared" si="86"/>
        <v>55.24</v>
      </c>
      <c r="M732" s="146">
        <f t="shared" si="87"/>
        <v>29536.828000000005</v>
      </c>
      <c r="N732" s="90"/>
    </row>
    <row r="733" spans="1:14" ht="30" x14ac:dyDescent="0.25">
      <c r="A733" s="87" t="s">
        <v>298</v>
      </c>
      <c r="B733" s="87" t="s">
        <v>351</v>
      </c>
      <c r="C733" s="89" t="s">
        <v>352</v>
      </c>
      <c r="D733" s="88" t="s">
        <v>63</v>
      </c>
      <c r="E733" s="119">
        <v>623.4</v>
      </c>
      <c r="F733" s="120">
        <v>149.94</v>
      </c>
      <c r="G733" s="119">
        <f t="shared" si="88"/>
        <v>93447.7</v>
      </c>
      <c r="H733" s="133"/>
      <c r="I733" s="184">
        <f t="shared" si="83"/>
        <v>149.94</v>
      </c>
      <c r="J733" s="140">
        <f t="shared" si="84"/>
        <v>0</v>
      </c>
      <c r="K733" s="145">
        <f t="shared" si="85"/>
        <v>623.4</v>
      </c>
      <c r="L733" s="145">
        <f t="shared" si="86"/>
        <v>149.94</v>
      </c>
      <c r="M733" s="146">
        <f t="shared" si="87"/>
        <v>93472.59599999999</v>
      </c>
      <c r="N733" s="90"/>
    </row>
    <row r="734" spans="1:14" ht="30" x14ac:dyDescent="0.25">
      <c r="A734" s="87" t="s">
        <v>299</v>
      </c>
      <c r="B734" s="87" t="s">
        <v>354</v>
      </c>
      <c r="C734" s="89" t="s">
        <v>355</v>
      </c>
      <c r="D734" s="88" t="s">
        <v>63</v>
      </c>
      <c r="E734" s="119">
        <v>534.70000000000005</v>
      </c>
      <c r="F734" s="120">
        <v>87.65</v>
      </c>
      <c r="G734" s="119">
        <f t="shared" si="88"/>
        <v>46893.2</v>
      </c>
      <c r="H734" s="133">
        <v>-474.70000000000005</v>
      </c>
      <c r="I734" s="184">
        <f t="shared" si="83"/>
        <v>87.65</v>
      </c>
      <c r="J734" s="140">
        <f t="shared" si="84"/>
        <v>-41607.455000000009</v>
      </c>
      <c r="K734" s="145">
        <f t="shared" si="85"/>
        <v>60</v>
      </c>
      <c r="L734" s="145">
        <f t="shared" si="86"/>
        <v>87.65</v>
      </c>
      <c r="M734" s="146">
        <f t="shared" si="87"/>
        <v>5259</v>
      </c>
      <c r="N734" s="90"/>
    </row>
    <row r="735" spans="1:14" x14ac:dyDescent="0.25">
      <c r="A735" s="87" t="s">
        <v>300</v>
      </c>
      <c r="B735" s="87" t="s">
        <v>357</v>
      </c>
      <c r="C735" s="89" t="s">
        <v>358</v>
      </c>
      <c r="D735" s="88" t="s">
        <v>119</v>
      </c>
      <c r="E735" s="119">
        <v>284</v>
      </c>
      <c r="F735" s="120">
        <v>51.29</v>
      </c>
      <c r="G735" s="119">
        <f t="shared" si="88"/>
        <v>14569.2</v>
      </c>
      <c r="H735" s="133">
        <v>-7.4453759999999996</v>
      </c>
      <c r="I735" s="184">
        <f t="shared" si="83"/>
        <v>51.29</v>
      </c>
      <c r="J735" s="140">
        <f t="shared" si="84"/>
        <v>-381.87333503999997</v>
      </c>
      <c r="K735" s="145">
        <f t="shared" si="85"/>
        <v>276.55462399999999</v>
      </c>
      <c r="L735" s="145">
        <f t="shared" si="86"/>
        <v>51.29</v>
      </c>
      <c r="M735" s="146">
        <f t="shared" si="87"/>
        <v>14184.486664959999</v>
      </c>
      <c r="N735" s="90"/>
    </row>
    <row r="736" spans="1:14" ht="45" x14ac:dyDescent="0.25">
      <c r="A736" s="87" t="s">
        <v>301</v>
      </c>
      <c r="B736" s="87" t="s">
        <v>360</v>
      </c>
      <c r="C736" s="89" t="s">
        <v>361</v>
      </c>
      <c r="D736" s="88" t="s">
        <v>119</v>
      </c>
      <c r="E736" s="119">
        <v>0.1</v>
      </c>
      <c r="F736" s="120">
        <v>154.66999999999999</v>
      </c>
      <c r="G736" s="119">
        <f t="shared" si="88"/>
        <v>15.5</v>
      </c>
      <c r="H736" s="133"/>
      <c r="I736" s="184">
        <f t="shared" si="83"/>
        <v>154.66999999999999</v>
      </c>
      <c r="J736" s="140">
        <f t="shared" si="84"/>
        <v>0</v>
      </c>
      <c r="K736" s="145">
        <f t="shared" si="85"/>
        <v>0.1</v>
      </c>
      <c r="L736" s="145">
        <f t="shared" si="86"/>
        <v>154.66999999999999</v>
      </c>
      <c r="M736" s="146">
        <f t="shared" si="87"/>
        <v>15.466999999999999</v>
      </c>
      <c r="N736" s="90"/>
    </row>
    <row r="737" spans="1:14" ht="45" x14ac:dyDescent="0.25">
      <c r="A737" s="87" t="s">
        <v>302</v>
      </c>
      <c r="B737" s="87" t="s">
        <v>363</v>
      </c>
      <c r="C737" s="89" t="s">
        <v>364</v>
      </c>
      <c r="D737" s="88" t="s">
        <v>119</v>
      </c>
      <c r="E737" s="119">
        <v>130.5</v>
      </c>
      <c r="F737" s="120">
        <v>257.77999999999997</v>
      </c>
      <c r="G737" s="119">
        <f t="shared" si="88"/>
        <v>33642.9</v>
      </c>
      <c r="H737" s="133">
        <v>-7.4453759999999996</v>
      </c>
      <c r="I737" s="184">
        <f t="shared" si="83"/>
        <v>257.77999999999997</v>
      </c>
      <c r="J737" s="140">
        <f t="shared" si="84"/>
        <v>-1919.2690252799996</v>
      </c>
      <c r="K737" s="145">
        <f t="shared" si="85"/>
        <v>123.054624</v>
      </c>
      <c r="L737" s="145">
        <f t="shared" si="86"/>
        <v>257.77999999999997</v>
      </c>
      <c r="M737" s="146">
        <f t="shared" si="87"/>
        <v>31721.020974719999</v>
      </c>
      <c r="N737" s="90"/>
    </row>
    <row r="738" spans="1:14" ht="30" x14ac:dyDescent="0.25">
      <c r="A738" s="87" t="s">
        <v>303</v>
      </c>
      <c r="B738" s="87" t="s">
        <v>366</v>
      </c>
      <c r="C738" s="89" t="s">
        <v>367</v>
      </c>
      <c r="D738" s="88" t="s">
        <v>119</v>
      </c>
      <c r="E738" s="119">
        <v>153.5</v>
      </c>
      <c r="F738" s="120">
        <v>154.66999999999999</v>
      </c>
      <c r="G738" s="119">
        <f t="shared" si="88"/>
        <v>23746.5</v>
      </c>
      <c r="H738" s="133"/>
      <c r="I738" s="184">
        <f t="shared" si="83"/>
        <v>154.66999999999999</v>
      </c>
      <c r="J738" s="140">
        <f t="shared" si="84"/>
        <v>0</v>
      </c>
      <c r="K738" s="145">
        <f t="shared" si="85"/>
        <v>153.5</v>
      </c>
      <c r="L738" s="145">
        <f t="shared" si="86"/>
        <v>154.66999999999999</v>
      </c>
      <c r="M738" s="146">
        <f t="shared" si="87"/>
        <v>23741.844999999998</v>
      </c>
      <c r="N738" s="90"/>
    </row>
    <row r="739" spans="1:14" ht="30" x14ac:dyDescent="0.25">
      <c r="A739" s="87" t="s">
        <v>304</v>
      </c>
      <c r="B739" s="87" t="s">
        <v>369</v>
      </c>
      <c r="C739" s="89" t="s">
        <v>370</v>
      </c>
      <c r="D739" s="88" t="s">
        <v>119</v>
      </c>
      <c r="E739" s="119">
        <v>167.93787800000001</v>
      </c>
      <c r="F739" s="120">
        <v>114.42</v>
      </c>
      <c r="G739" s="119">
        <f t="shared" si="88"/>
        <v>19207.8</v>
      </c>
      <c r="H739" s="133"/>
      <c r="I739" s="184">
        <f t="shared" si="83"/>
        <v>114.42</v>
      </c>
      <c r="J739" s="140">
        <f t="shared" si="84"/>
        <v>0</v>
      </c>
      <c r="K739" s="145">
        <f t="shared" si="85"/>
        <v>167.93787800000001</v>
      </c>
      <c r="L739" s="145">
        <f t="shared" si="86"/>
        <v>114.42</v>
      </c>
      <c r="M739" s="146">
        <f t="shared" si="87"/>
        <v>19215.45200076</v>
      </c>
      <c r="N739" s="90"/>
    </row>
    <row r="740" spans="1:14" ht="30" x14ac:dyDescent="0.25">
      <c r="A740" s="87" t="s">
        <v>317</v>
      </c>
      <c r="B740" s="87" t="s">
        <v>372</v>
      </c>
      <c r="C740" s="89" t="s">
        <v>373</v>
      </c>
      <c r="D740" s="88" t="s">
        <v>119</v>
      </c>
      <c r="E740" s="119">
        <v>284.04329999999999</v>
      </c>
      <c r="F740" s="120">
        <v>40.770000000000003</v>
      </c>
      <c r="G740" s="119">
        <f t="shared" si="88"/>
        <v>11587.2</v>
      </c>
      <c r="H740" s="133">
        <v>-7.4453759999999996</v>
      </c>
      <c r="I740" s="184">
        <f t="shared" si="83"/>
        <v>40.770000000000003</v>
      </c>
      <c r="J740" s="140">
        <f t="shared" si="84"/>
        <v>-303.54797952000001</v>
      </c>
      <c r="K740" s="145">
        <f t="shared" si="85"/>
        <v>276.59792399999998</v>
      </c>
      <c r="L740" s="145">
        <f t="shared" si="86"/>
        <v>40.770000000000003</v>
      </c>
      <c r="M740" s="146">
        <f t="shared" si="87"/>
        <v>11276.89736148</v>
      </c>
      <c r="N740" s="90"/>
    </row>
    <row r="741" spans="1:14" ht="30" x14ac:dyDescent="0.25">
      <c r="A741" s="87" t="s">
        <v>320</v>
      </c>
      <c r="B741" s="87" t="s">
        <v>375</v>
      </c>
      <c r="C741" s="89" t="s">
        <v>373</v>
      </c>
      <c r="D741" s="88" t="s">
        <v>119</v>
      </c>
      <c r="E741" s="119">
        <v>284</v>
      </c>
      <c r="F741" s="120">
        <v>169.7</v>
      </c>
      <c r="G741" s="119">
        <f t="shared" si="88"/>
        <v>48194.8</v>
      </c>
      <c r="H741" s="133">
        <v>-7.4453759999999996</v>
      </c>
      <c r="I741" s="184">
        <f t="shared" si="83"/>
        <v>169.7</v>
      </c>
      <c r="J741" s="140">
        <f t="shared" si="84"/>
        <v>-1263.4803071999997</v>
      </c>
      <c r="K741" s="145">
        <f t="shared" si="85"/>
        <v>276.55462399999999</v>
      </c>
      <c r="L741" s="145">
        <f t="shared" si="86"/>
        <v>169.7</v>
      </c>
      <c r="M741" s="146">
        <f t="shared" si="87"/>
        <v>46931.319692799996</v>
      </c>
      <c r="N741" s="90"/>
    </row>
    <row r="742" spans="1:14" x14ac:dyDescent="0.25">
      <c r="A742" s="90"/>
      <c r="B742" s="90"/>
      <c r="C742" s="90"/>
      <c r="D742" s="90"/>
      <c r="E742" s="90"/>
      <c r="F742" s="90"/>
      <c r="G742" s="90"/>
      <c r="H742" s="133"/>
      <c r="I742" s="133"/>
      <c r="J742" s="140"/>
      <c r="K742" s="151"/>
      <c r="L742" s="151"/>
      <c r="M742" s="146"/>
      <c r="N742" s="90"/>
    </row>
    <row r="743" spans="1:14" x14ac:dyDescent="0.25">
      <c r="A743" s="90"/>
      <c r="B743" s="90"/>
      <c r="C743" s="90"/>
      <c r="D743" s="90"/>
      <c r="E743" s="90"/>
      <c r="F743" s="90"/>
      <c r="G743" s="90"/>
      <c r="H743" s="133"/>
      <c r="I743" s="133"/>
      <c r="J743" s="140"/>
      <c r="K743" s="151"/>
      <c r="L743" s="151"/>
      <c r="M743" s="146"/>
      <c r="N743" s="90"/>
    </row>
    <row r="744" spans="1:14" x14ac:dyDescent="0.25">
      <c r="A744" s="90"/>
      <c r="B744" s="90"/>
      <c r="C744" s="90"/>
      <c r="D744" s="90"/>
      <c r="E744" s="90"/>
      <c r="F744" s="90"/>
      <c r="G744" s="90"/>
      <c r="H744" s="133"/>
      <c r="I744" s="133"/>
      <c r="J744" s="140"/>
      <c r="K744" s="151"/>
      <c r="L744" s="151"/>
      <c r="M744" s="146"/>
      <c r="N744" s="90"/>
    </row>
    <row r="745" spans="1:14" x14ac:dyDescent="0.25">
      <c r="A745" s="90"/>
      <c r="B745" s="90"/>
      <c r="C745" s="90"/>
      <c r="D745" s="90"/>
      <c r="E745" s="90"/>
      <c r="F745" s="90"/>
      <c r="G745" s="90"/>
      <c r="H745" s="133"/>
      <c r="I745" s="133"/>
      <c r="J745" s="140"/>
      <c r="K745" s="151"/>
      <c r="L745" s="151"/>
      <c r="M745" s="146"/>
      <c r="N745" s="90"/>
    </row>
    <row r="746" spans="1:14" ht="15.75" x14ac:dyDescent="0.25">
      <c r="A746" s="152" t="s">
        <v>464</v>
      </c>
      <c r="B746" s="153"/>
      <c r="C746" s="177"/>
      <c r="D746" s="154"/>
      <c r="E746" s="154"/>
      <c r="F746" s="211" t="s">
        <v>630</v>
      </c>
      <c r="G746" s="211"/>
      <c r="H746" s="211"/>
      <c r="I746" s="214" t="s">
        <v>631</v>
      </c>
      <c r="J746" s="214"/>
      <c r="K746" s="214"/>
      <c r="L746" s="215" t="s">
        <v>16</v>
      </c>
      <c r="M746" s="215"/>
      <c r="N746" s="215"/>
    </row>
    <row r="747" spans="1:14" ht="24" x14ac:dyDescent="0.25">
      <c r="A747" s="155" t="s">
        <v>632</v>
      </c>
      <c r="B747" s="155"/>
      <c r="C747" s="155" t="s">
        <v>453</v>
      </c>
      <c r="D747" s="156" t="s">
        <v>31</v>
      </c>
      <c r="E747" s="157" t="s">
        <v>32</v>
      </c>
      <c r="F747" s="158" t="s">
        <v>633</v>
      </c>
      <c r="G747" s="159" t="s">
        <v>634</v>
      </c>
      <c r="H747" s="160" t="s">
        <v>32</v>
      </c>
      <c r="I747" s="161" t="s">
        <v>635</v>
      </c>
      <c r="J747" s="162" t="s">
        <v>634</v>
      </c>
      <c r="K747" s="163" t="s">
        <v>32</v>
      </c>
      <c r="L747" s="164" t="s">
        <v>635</v>
      </c>
      <c r="M747" s="165" t="s">
        <v>636</v>
      </c>
      <c r="N747" s="90"/>
    </row>
    <row r="748" spans="1:14" x14ac:dyDescent="0.25">
      <c r="A748" s="166"/>
      <c r="B748" s="166"/>
      <c r="C748" s="178"/>
      <c r="D748" s="167"/>
      <c r="E748" s="167"/>
      <c r="F748" s="167"/>
      <c r="G748" s="168"/>
      <c r="H748" s="170"/>
      <c r="I748" s="170"/>
      <c r="J748" s="171"/>
      <c r="K748" s="172"/>
      <c r="L748" s="172"/>
      <c r="M748" s="173"/>
      <c r="N748" s="169"/>
    </row>
    <row r="749" spans="1:14" x14ac:dyDescent="0.25">
      <c r="A749" s="121"/>
      <c r="B749" s="122" t="s">
        <v>33</v>
      </c>
      <c r="C749" s="123" t="s">
        <v>41</v>
      </c>
      <c r="D749" s="121"/>
      <c r="E749" s="121"/>
      <c r="F749" s="129"/>
      <c r="G749" s="130"/>
      <c r="H749" s="137"/>
      <c r="I749" s="137"/>
      <c r="J749" s="141"/>
      <c r="K749" s="176"/>
      <c r="L749" s="176"/>
      <c r="M749" s="150"/>
      <c r="N749" s="90"/>
    </row>
    <row r="750" spans="1:14" ht="30" x14ac:dyDescent="0.25">
      <c r="A750" s="87" t="s">
        <v>33</v>
      </c>
      <c r="B750" s="87" t="s">
        <v>42</v>
      </c>
      <c r="C750" s="89" t="s">
        <v>43</v>
      </c>
      <c r="D750" s="88" t="s">
        <v>44</v>
      </c>
      <c r="E750" s="119">
        <v>46.4</v>
      </c>
      <c r="F750" s="120">
        <v>40.770000000000003</v>
      </c>
      <c r="G750" s="119">
        <f t="shared" ref="G750:G799" si="89">ROUND(ROUND(F750,1)*ROUND(E750,1),1)</f>
        <v>1893.1</v>
      </c>
      <c r="H750" s="133"/>
      <c r="I750" s="184">
        <f>F750</f>
        <v>40.770000000000003</v>
      </c>
      <c r="J750" s="140">
        <f>H750*I750</f>
        <v>0</v>
      </c>
      <c r="K750" s="145">
        <f>E750+H750</f>
        <v>46.4</v>
      </c>
      <c r="L750" s="145">
        <f>I750</f>
        <v>40.770000000000003</v>
      </c>
      <c r="M750" s="146">
        <f>K750*L750</f>
        <v>1891.7280000000001</v>
      </c>
      <c r="N750" s="90"/>
    </row>
    <row r="751" spans="1:14" ht="30" x14ac:dyDescent="0.25">
      <c r="A751" s="87" t="s">
        <v>34</v>
      </c>
      <c r="B751" s="87" t="s">
        <v>45</v>
      </c>
      <c r="C751" s="89" t="s">
        <v>46</v>
      </c>
      <c r="D751" s="88" t="s">
        <v>44</v>
      </c>
      <c r="E751" s="119">
        <v>24.5</v>
      </c>
      <c r="F751" s="120">
        <v>46.03</v>
      </c>
      <c r="G751" s="119">
        <f t="shared" si="89"/>
        <v>1127</v>
      </c>
      <c r="H751" s="133"/>
      <c r="I751" s="184">
        <f t="shared" ref="I751:I814" si="90">F751</f>
        <v>46.03</v>
      </c>
      <c r="J751" s="140">
        <f t="shared" ref="J751:J814" si="91">H751*I751</f>
        <v>0</v>
      </c>
      <c r="K751" s="145">
        <f t="shared" ref="K751:K814" si="92">E751+H751</f>
        <v>24.5</v>
      </c>
      <c r="L751" s="145">
        <f t="shared" ref="L751:L814" si="93">I751</f>
        <v>46.03</v>
      </c>
      <c r="M751" s="146">
        <f t="shared" ref="M751:M814" si="94">K751*L751</f>
        <v>1127.7350000000001</v>
      </c>
      <c r="N751" s="90"/>
    </row>
    <row r="752" spans="1:14" ht="30" x14ac:dyDescent="0.25">
      <c r="A752" s="87" t="s">
        <v>35</v>
      </c>
      <c r="B752" s="87" t="s">
        <v>381</v>
      </c>
      <c r="C752" s="89" t="s">
        <v>382</v>
      </c>
      <c r="D752" s="88" t="s">
        <v>44</v>
      </c>
      <c r="E752" s="119">
        <v>1</v>
      </c>
      <c r="F752" s="120">
        <v>40.770000000000003</v>
      </c>
      <c r="G752" s="119">
        <f t="shared" si="89"/>
        <v>40.799999999999997</v>
      </c>
      <c r="H752" s="133"/>
      <c r="I752" s="184">
        <f t="shared" si="90"/>
        <v>40.770000000000003</v>
      </c>
      <c r="J752" s="140">
        <f t="shared" si="91"/>
        <v>0</v>
      </c>
      <c r="K752" s="145">
        <f t="shared" si="92"/>
        <v>1</v>
      </c>
      <c r="L752" s="145">
        <f t="shared" si="93"/>
        <v>40.770000000000003</v>
      </c>
      <c r="M752" s="146">
        <f t="shared" si="94"/>
        <v>40.770000000000003</v>
      </c>
      <c r="N752" s="90"/>
    </row>
    <row r="753" spans="1:14" ht="30" x14ac:dyDescent="0.25">
      <c r="A753" s="87" t="s">
        <v>36</v>
      </c>
      <c r="B753" s="87" t="s">
        <v>465</v>
      </c>
      <c r="C753" s="89" t="s">
        <v>466</v>
      </c>
      <c r="D753" s="88" t="s">
        <v>44</v>
      </c>
      <c r="E753" s="119">
        <v>86.4</v>
      </c>
      <c r="F753" s="120">
        <v>23.67</v>
      </c>
      <c r="G753" s="119">
        <f t="shared" si="89"/>
        <v>2047.7</v>
      </c>
      <c r="H753" s="133"/>
      <c r="I753" s="184">
        <f t="shared" si="90"/>
        <v>23.67</v>
      </c>
      <c r="J753" s="140">
        <f t="shared" si="91"/>
        <v>0</v>
      </c>
      <c r="K753" s="145">
        <f t="shared" si="92"/>
        <v>86.4</v>
      </c>
      <c r="L753" s="145">
        <f t="shared" si="93"/>
        <v>23.67</v>
      </c>
      <c r="M753" s="146">
        <f t="shared" si="94"/>
        <v>2045.0880000000002</v>
      </c>
      <c r="N753" s="90"/>
    </row>
    <row r="754" spans="1:14" ht="30" x14ac:dyDescent="0.25">
      <c r="A754" s="87" t="s">
        <v>37</v>
      </c>
      <c r="B754" s="87" t="s">
        <v>467</v>
      </c>
      <c r="C754" s="89" t="s">
        <v>468</v>
      </c>
      <c r="D754" s="88" t="s">
        <v>44</v>
      </c>
      <c r="E754" s="119">
        <v>52.6</v>
      </c>
      <c r="F754" s="120">
        <v>26.3</v>
      </c>
      <c r="G754" s="119">
        <f t="shared" si="89"/>
        <v>1383.4</v>
      </c>
      <c r="H754" s="133"/>
      <c r="I754" s="184">
        <f t="shared" si="90"/>
        <v>26.3</v>
      </c>
      <c r="J754" s="140">
        <f t="shared" si="91"/>
        <v>0</v>
      </c>
      <c r="K754" s="145">
        <f t="shared" si="92"/>
        <v>52.6</v>
      </c>
      <c r="L754" s="145">
        <f t="shared" si="93"/>
        <v>26.3</v>
      </c>
      <c r="M754" s="146">
        <f t="shared" si="94"/>
        <v>1383.38</v>
      </c>
      <c r="N754" s="90"/>
    </row>
    <row r="755" spans="1:14" ht="30" x14ac:dyDescent="0.25">
      <c r="A755" s="87" t="s">
        <v>38</v>
      </c>
      <c r="B755" s="87" t="s">
        <v>432</v>
      </c>
      <c r="C755" s="89" t="s">
        <v>433</v>
      </c>
      <c r="D755" s="88" t="s">
        <v>44</v>
      </c>
      <c r="E755" s="119">
        <v>152</v>
      </c>
      <c r="F755" s="120">
        <v>40.770000000000003</v>
      </c>
      <c r="G755" s="119">
        <f t="shared" si="89"/>
        <v>6201.6</v>
      </c>
      <c r="H755" s="133"/>
      <c r="I755" s="184">
        <f t="shared" si="90"/>
        <v>40.770000000000003</v>
      </c>
      <c r="J755" s="140">
        <f t="shared" si="91"/>
        <v>0</v>
      </c>
      <c r="K755" s="145">
        <f t="shared" si="92"/>
        <v>152</v>
      </c>
      <c r="L755" s="145">
        <f t="shared" si="93"/>
        <v>40.770000000000003</v>
      </c>
      <c r="M755" s="146">
        <f t="shared" si="94"/>
        <v>6197.0400000000009</v>
      </c>
      <c r="N755" s="90"/>
    </row>
    <row r="756" spans="1:14" ht="30" x14ac:dyDescent="0.25">
      <c r="A756" s="87" t="s">
        <v>55</v>
      </c>
      <c r="B756" s="87" t="s">
        <v>434</v>
      </c>
      <c r="C756" s="89" t="s">
        <v>435</v>
      </c>
      <c r="D756" s="88" t="s">
        <v>44</v>
      </c>
      <c r="E756" s="119">
        <v>155.6</v>
      </c>
      <c r="F756" s="120">
        <v>77.599999999999994</v>
      </c>
      <c r="G756" s="119">
        <f t="shared" si="89"/>
        <v>12074.6</v>
      </c>
      <c r="H756" s="133"/>
      <c r="I756" s="184">
        <f t="shared" si="90"/>
        <v>77.599999999999994</v>
      </c>
      <c r="J756" s="140">
        <f t="shared" si="91"/>
        <v>0</v>
      </c>
      <c r="K756" s="145">
        <f t="shared" si="92"/>
        <v>155.6</v>
      </c>
      <c r="L756" s="145">
        <f t="shared" si="93"/>
        <v>77.599999999999994</v>
      </c>
      <c r="M756" s="146">
        <f t="shared" si="94"/>
        <v>12074.56</v>
      </c>
      <c r="N756" s="90"/>
    </row>
    <row r="757" spans="1:14" ht="30" x14ac:dyDescent="0.25">
      <c r="A757" s="87" t="s">
        <v>58</v>
      </c>
      <c r="B757" s="87" t="s">
        <v>469</v>
      </c>
      <c r="C757" s="89" t="s">
        <v>470</v>
      </c>
      <c r="D757" s="88" t="s">
        <v>44</v>
      </c>
      <c r="E757" s="119">
        <v>4.7</v>
      </c>
      <c r="F757" s="120">
        <v>169.66</v>
      </c>
      <c r="G757" s="119">
        <f t="shared" si="89"/>
        <v>797.6</v>
      </c>
      <c r="H757" s="133"/>
      <c r="I757" s="184">
        <f t="shared" si="90"/>
        <v>169.66</v>
      </c>
      <c r="J757" s="140">
        <f t="shared" si="91"/>
        <v>0</v>
      </c>
      <c r="K757" s="145">
        <f t="shared" si="92"/>
        <v>4.7</v>
      </c>
      <c r="L757" s="145">
        <f t="shared" si="93"/>
        <v>169.66</v>
      </c>
      <c r="M757" s="146">
        <f t="shared" si="94"/>
        <v>797.40200000000004</v>
      </c>
      <c r="N757" s="90"/>
    </row>
    <row r="758" spans="1:14" ht="30" x14ac:dyDescent="0.25">
      <c r="A758" s="87" t="s">
        <v>39</v>
      </c>
      <c r="B758" s="87" t="s">
        <v>471</v>
      </c>
      <c r="C758" s="89" t="s">
        <v>472</v>
      </c>
      <c r="D758" s="88" t="s">
        <v>44</v>
      </c>
      <c r="E758" s="119">
        <v>3.7</v>
      </c>
      <c r="F758" s="120">
        <v>55.24</v>
      </c>
      <c r="G758" s="119">
        <f t="shared" si="89"/>
        <v>204.2</v>
      </c>
      <c r="H758" s="133"/>
      <c r="I758" s="184">
        <f t="shared" si="90"/>
        <v>55.24</v>
      </c>
      <c r="J758" s="140">
        <f t="shared" si="91"/>
        <v>0</v>
      </c>
      <c r="K758" s="145">
        <f t="shared" si="92"/>
        <v>3.7</v>
      </c>
      <c r="L758" s="145">
        <f t="shared" si="93"/>
        <v>55.24</v>
      </c>
      <c r="M758" s="146">
        <f t="shared" si="94"/>
        <v>204.38800000000001</v>
      </c>
      <c r="N758" s="90"/>
    </row>
    <row r="759" spans="1:14" ht="30" x14ac:dyDescent="0.25">
      <c r="A759" s="87" t="s">
        <v>40</v>
      </c>
      <c r="B759" s="87" t="s">
        <v>56</v>
      </c>
      <c r="C759" s="89" t="s">
        <v>57</v>
      </c>
      <c r="D759" s="88" t="s">
        <v>44</v>
      </c>
      <c r="E759" s="119">
        <v>101.2</v>
      </c>
      <c r="F759" s="120">
        <v>55.24</v>
      </c>
      <c r="G759" s="119">
        <f t="shared" si="89"/>
        <v>5586.2</v>
      </c>
      <c r="H759" s="133"/>
      <c r="I759" s="184">
        <f t="shared" si="90"/>
        <v>55.24</v>
      </c>
      <c r="J759" s="140">
        <f t="shared" si="91"/>
        <v>0</v>
      </c>
      <c r="K759" s="145">
        <f t="shared" si="92"/>
        <v>101.2</v>
      </c>
      <c r="L759" s="145">
        <f t="shared" si="93"/>
        <v>55.24</v>
      </c>
      <c r="M759" s="146">
        <f t="shared" si="94"/>
        <v>5590.2880000000005</v>
      </c>
      <c r="N759" s="90"/>
    </row>
    <row r="760" spans="1:14" ht="30" x14ac:dyDescent="0.25">
      <c r="A760" s="87" t="s">
        <v>66</v>
      </c>
      <c r="B760" s="87" t="s">
        <v>383</v>
      </c>
      <c r="C760" s="89" t="s">
        <v>384</v>
      </c>
      <c r="D760" s="88" t="s">
        <v>44</v>
      </c>
      <c r="E760" s="119">
        <v>165</v>
      </c>
      <c r="F760" s="120">
        <v>55.24</v>
      </c>
      <c r="G760" s="119">
        <f t="shared" si="89"/>
        <v>9108</v>
      </c>
      <c r="H760" s="133"/>
      <c r="I760" s="184">
        <f t="shared" si="90"/>
        <v>55.24</v>
      </c>
      <c r="J760" s="140">
        <f t="shared" si="91"/>
        <v>0</v>
      </c>
      <c r="K760" s="145">
        <f t="shared" si="92"/>
        <v>165</v>
      </c>
      <c r="L760" s="145">
        <f t="shared" si="93"/>
        <v>55.24</v>
      </c>
      <c r="M760" s="146">
        <f t="shared" si="94"/>
        <v>9114.6</v>
      </c>
      <c r="N760" s="90"/>
    </row>
    <row r="761" spans="1:14" x14ac:dyDescent="0.25">
      <c r="A761" s="87" t="s">
        <v>70</v>
      </c>
      <c r="B761" s="87" t="s">
        <v>61</v>
      </c>
      <c r="C761" s="89" t="s">
        <v>62</v>
      </c>
      <c r="D761" s="88" t="s">
        <v>63</v>
      </c>
      <c r="E761" s="119">
        <v>68</v>
      </c>
      <c r="F761" s="120">
        <v>97.33</v>
      </c>
      <c r="G761" s="119">
        <f t="shared" si="89"/>
        <v>6616.4</v>
      </c>
      <c r="H761" s="133"/>
      <c r="I761" s="184">
        <f t="shared" si="90"/>
        <v>97.33</v>
      </c>
      <c r="J761" s="140">
        <f t="shared" si="91"/>
        <v>0</v>
      </c>
      <c r="K761" s="145">
        <f t="shared" si="92"/>
        <v>68</v>
      </c>
      <c r="L761" s="145">
        <f t="shared" si="93"/>
        <v>97.33</v>
      </c>
      <c r="M761" s="146">
        <f t="shared" si="94"/>
        <v>6618.44</v>
      </c>
      <c r="N761" s="90"/>
    </row>
    <row r="762" spans="1:14" x14ac:dyDescent="0.25">
      <c r="A762" s="87" t="s">
        <v>74</v>
      </c>
      <c r="B762" s="87" t="s">
        <v>64</v>
      </c>
      <c r="C762" s="89" t="s">
        <v>65</v>
      </c>
      <c r="D762" s="88" t="s">
        <v>63</v>
      </c>
      <c r="E762" s="119">
        <v>22.1</v>
      </c>
      <c r="F762" s="120">
        <v>67.08</v>
      </c>
      <c r="G762" s="119">
        <f t="shared" si="89"/>
        <v>1482.9</v>
      </c>
      <c r="H762" s="133"/>
      <c r="I762" s="184">
        <f t="shared" si="90"/>
        <v>67.08</v>
      </c>
      <c r="J762" s="140">
        <f t="shared" si="91"/>
        <v>0</v>
      </c>
      <c r="K762" s="145">
        <f t="shared" si="92"/>
        <v>22.1</v>
      </c>
      <c r="L762" s="145">
        <f t="shared" si="93"/>
        <v>67.08</v>
      </c>
      <c r="M762" s="146">
        <f t="shared" si="94"/>
        <v>1482.4680000000001</v>
      </c>
      <c r="N762" s="90"/>
    </row>
    <row r="763" spans="1:14" ht="30" x14ac:dyDescent="0.25">
      <c r="A763" s="87" t="s">
        <v>77</v>
      </c>
      <c r="B763" s="87" t="s">
        <v>473</v>
      </c>
      <c r="C763" s="89" t="s">
        <v>474</v>
      </c>
      <c r="D763" s="88" t="s">
        <v>80</v>
      </c>
      <c r="E763" s="119">
        <v>1.6</v>
      </c>
      <c r="F763" s="120">
        <v>1757.13</v>
      </c>
      <c r="G763" s="119">
        <f t="shared" si="89"/>
        <v>2811.4</v>
      </c>
      <c r="H763" s="133"/>
      <c r="I763" s="184">
        <f t="shared" si="90"/>
        <v>1757.13</v>
      </c>
      <c r="J763" s="140">
        <f t="shared" si="91"/>
        <v>0</v>
      </c>
      <c r="K763" s="145">
        <f t="shared" si="92"/>
        <v>1.6</v>
      </c>
      <c r="L763" s="145">
        <f t="shared" si="93"/>
        <v>1757.13</v>
      </c>
      <c r="M763" s="146">
        <f t="shared" si="94"/>
        <v>2811.4080000000004</v>
      </c>
      <c r="N763" s="90"/>
    </row>
    <row r="764" spans="1:14" ht="30" x14ac:dyDescent="0.25">
      <c r="A764" s="87" t="s">
        <v>81</v>
      </c>
      <c r="B764" s="87" t="s">
        <v>67</v>
      </c>
      <c r="C764" s="89" t="s">
        <v>68</v>
      </c>
      <c r="D764" s="88" t="s">
        <v>69</v>
      </c>
      <c r="E764" s="119">
        <v>50</v>
      </c>
      <c r="F764" s="120">
        <v>63.13</v>
      </c>
      <c r="G764" s="119">
        <f t="shared" si="89"/>
        <v>3155</v>
      </c>
      <c r="H764" s="133"/>
      <c r="I764" s="184">
        <f t="shared" si="90"/>
        <v>63.13</v>
      </c>
      <c r="J764" s="140">
        <f t="shared" si="91"/>
        <v>0</v>
      </c>
      <c r="K764" s="145">
        <f t="shared" si="92"/>
        <v>50</v>
      </c>
      <c r="L764" s="145">
        <f t="shared" si="93"/>
        <v>63.13</v>
      </c>
      <c r="M764" s="146">
        <f t="shared" si="94"/>
        <v>3156.5</v>
      </c>
      <c r="N764" s="90"/>
    </row>
    <row r="765" spans="1:14" ht="30" x14ac:dyDescent="0.25">
      <c r="A765" s="87" t="s">
        <v>84</v>
      </c>
      <c r="B765" s="87" t="s">
        <v>71</v>
      </c>
      <c r="C765" s="89" t="s">
        <v>72</v>
      </c>
      <c r="D765" s="88" t="s">
        <v>73</v>
      </c>
      <c r="E765" s="119">
        <v>50</v>
      </c>
      <c r="F765" s="120">
        <v>195.97</v>
      </c>
      <c r="G765" s="119">
        <f t="shared" si="89"/>
        <v>9800</v>
      </c>
      <c r="H765" s="133"/>
      <c r="I765" s="184">
        <f t="shared" si="90"/>
        <v>195.97</v>
      </c>
      <c r="J765" s="140">
        <f t="shared" si="91"/>
        <v>0</v>
      </c>
      <c r="K765" s="145">
        <f t="shared" si="92"/>
        <v>50</v>
      </c>
      <c r="L765" s="145">
        <f t="shared" si="93"/>
        <v>195.97</v>
      </c>
      <c r="M765" s="146">
        <f t="shared" si="94"/>
        <v>9798.5</v>
      </c>
      <c r="N765" s="90"/>
    </row>
    <row r="766" spans="1:14" ht="30" x14ac:dyDescent="0.25">
      <c r="A766" s="87" t="s">
        <v>87</v>
      </c>
      <c r="B766" s="87" t="s">
        <v>75</v>
      </c>
      <c r="C766" s="89" t="s">
        <v>76</v>
      </c>
      <c r="D766" s="88" t="s">
        <v>63</v>
      </c>
      <c r="E766" s="119">
        <v>24.2</v>
      </c>
      <c r="F766" s="120">
        <v>147.30000000000001</v>
      </c>
      <c r="G766" s="119">
        <f t="shared" si="89"/>
        <v>3564.7</v>
      </c>
      <c r="H766" s="133"/>
      <c r="I766" s="184">
        <f t="shared" si="90"/>
        <v>147.30000000000001</v>
      </c>
      <c r="J766" s="140">
        <f t="shared" si="91"/>
        <v>0</v>
      </c>
      <c r="K766" s="145">
        <f t="shared" si="92"/>
        <v>24.2</v>
      </c>
      <c r="L766" s="145">
        <f t="shared" si="93"/>
        <v>147.30000000000001</v>
      </c>
      <c r="M766" s="146">
        <f t="shared" si="94"/>
        <v>3564.6600000000003</v>
      </c>
      <c r="N766" s="90"/>
    </row>
    <row r="767" spans="1:14" ht="30" x14ac:dyDescent="0.25">
      <c r="A767" s="87" t="s">
        <v>90</v>
      </c>
      <c r="B767" s="87" t="s">
        <v>78</v>
      </c>
      <c r="C767" s="89" t="s">
        <v>79</v>
      </c>
      <c r="D767" s="88" t="s">
        <v>80</v>
      </c>
      <c r="E767" s="119">
        <v>292</v>
      </c>
      <c r="F767" s="120">
        <v>257.77999999999997</v>
      </c>
      <c r="G767" s="119">
        <f t="shared" si="89"/>
        <v>75277.600000000006</v>
      </c>
      <c r="H767" s="133"/>
      <c r="I767" s="184">
        <f t="shared" si="90"/>
        <v>257.77999999999997</v>
      </c>
      <c r="J767" s="140">
        <f t="shared" si="91"/>
        <v>0</v>
      </c>
      <c r="K767" s="145">
        <f t="shared" si="92"/>
        <v>292</v>
      </c>
      <c r="L767" s="145">
        <f t="shared" si="93"/>
        <v>257.77999999999997</v>
      </c>
      <c r="M767" s="146">
        <f t="shared" si="94"/>
        <v>75271.759999999995</v>
      </c>
      <c r="N767" s="90"/>
    </row>
    <row r="768" spans="1:14" ht="30" x14ac:dyDescent="0.25">
      <c r="A768" s="87" t="s">
        <v>93</v>
      </c>
      <c r="B768" s="87" t="s">
        <v>82</v>
      </c>
      <c r="C768" s="89" t="s">
        <v>83</v>
      </c>
      <c r="D768" s="88" t="s">
        <v>80</v>
      </c>
      <c r="E768" s="119">
        <v>69.3</v>
      </c>
      <c r="F768" s="120">
        <v>38.14</v>
      </c>
      <c r="G768" s="119">
        <f t="shared" si="89"/>
        <v>2640.3</v>
      </c>
      <c r="H768" s="133"/>
      <c r="I768" s="184">
        <f t="shared" si="90"/>
        <v>38.14</v>
      </c>
      <c r="J768" s="140">
        <f t="shared" si="91"/>
        <v>0</v>
      </c>
      <c r="K768" s="145">
        <f t="shared" si="92"/>
        <v>69.3</v>
      </c>
      <c r="L768" s="145">
        <f t="shared" si="93"/>
        <v>38.14</v>
      </c>
      <c r="M768" s="146">
        <f t="shared" si="94"/>
        <v>2643.1019999999999</v>
      </c>
      <c r="N768" s="90"/>
    </row>
    <row r="769" spans="1:14" ht="30" x14ac:dyDescent="0.25">
      <c r="A769" s="87" t="s">
        <v>96</v>
      </c>
      <c r="B769" s="87" t="s">
        <v>385</v>
      </c>
      <c r="C769" s="89" t="s">
        <v>386</v>
      </c>
      <c r="D769" s="88" t="s">
        <v>80</v>
      </c>
      <c r="E769" s="119">
        <v>755.1</v>
      </c>
      <c r="F769" s="120">
        <v>257.77999999999997</v>
      </c>
      <c r="G769" s="119">
        <f t="shared" si="89"/>
        <v>194664.8</v>
      </c>
      <c r="H769" s="133"/>
      <c r="I769" s="184">
        <f t="shared" si="90"/>
        <v>257.77999999999997</v>
      </c>
      <c r="J769" s="140">
        <f t="shared" si="91"/>
        <v>0</v>
      </c>
      <c r="K769" s="145">
        <f t="shared" si="92"/>
        <v>755.1</v>
      </c>
      <c r="L769" s="145">
        <f t="shared" si="93"/>
        <v>257.77999999999997</v>
      </c>
      <c r="M769" s="146">
        <f t="shared" si="94"/>
        <v>194649.67799999999</v>
      </c>
      <c r="N769" s="90"/>
    </row>
    <row r="770" spans="1:14" ht="30" x14ac:dyDescent="0.25">
      <c r="A770" s="87" t="s">
        <v>99</v>
      </c>
      <c r="B770" s="87" t="s">
        <v>88</v>
      </c>
      <c r="C770" s="89" t="s">
        <v>89</v>
      </c>
      <c r="D770" s="88" t="s">
        <v>80</v>
      </c>
      <c r="E770" s="119">
        <v>755.1</v>
      </c>
      <c r="F770" s="120">
        <v>13.15</v>
      </c>
      <c r="G770" s="119">
        <f t="shared" si="89"/>
        <v>9967.2999999999993</v>
      </c>
      <c r="H770" s="133"/>
      <c r="I770" s="184">
        <f t="shared" si="90"/>
        <v>13.15</v>
      </c>
      <c r="J770" s="140">
        <f t="shared" si="91"/>
        <v>0</v>
      </c>
      <c r="K770" s="145">
        <f t="shared" si="92"/>
        <v>755.1</v>
      </c>
      <c r="L770" s="145">
        <f t="shared" si="93"/>
        <v>13.15</v>
      </c>
      <c r="M770" s="146">
        <f t="shared" si="94"/>
        <v>9929.5650000000005</v>
      </c>
      <c r="N770" s="90"/>
    </row>
    <row r="771" spans="1:14" ht="30" x14ac:dyDescent="0.25">
      <c r="A771" s="87" t="s">
        <v>102</v>
      </c>
      <c r="B771" s="87" t="s">
        <v>91</v>
      </c>
      <c r="C771" s="89" t="s">
        <v>92</v>
      </c>
      <c r="D771" s="88" t="s">
        <v>80</v>
      </c>
      <c r="E771" s="119">
        <v>13.2</v>
      </c>
      <c r="F771" s="120">
        <v>615.52</v>
      </c>
      <c r="G771" s="119">
        <f t="shared" si="89"/>
        <v>8124.6</v>
      </c>
      <c r="H771" s="133"/>
      <c r="I771" s="184">
        <f t="shared" si="90"/>
        <v>615.52</v>
      </c>
      <c r="J771" s="140">
        <f t="shared" si="91"/>
        <v>0</v>
      </c>
      <c r="K771" s="145">
        <f t="shared" si="92"/>
        <v>13.2</v>
      </c>
      <c r="L771" s="145">
        <f t="shared" si="93"/>
        <v>615.52</v>
      </c>
      <c r="M771" s="146">
        <f t="shared" si="94"/>
        <v>8124.8639999999996</v>
      </c>
      <c r="N771" s="90"/>
    </row>
    <row r="772" spans="1:14" ht="30" x14ac:dyDescent="0.25">
      <c r="A772" s="87" t="s">
        <v>105</v>
      </c>
      <c r="B772" s="87" t="s">
        <v>94</v>
      </c>
      <c r="C772" s="89" t="s">
        <v>95</v>
      </c>
      <c r="D772" s="88" t="s">
        <v>80</v>
      </c>
      <c r="E772" s="119">
        <v>64.400000000000006</v>
      </c>
      <c r="F772" s="120">
        <v>315.64999999999998</v>
      </c>
      <c r="G772" s="119">
        <f t="shared" si="89"/>
        <v>20331.099999999999</v>
      </c>
      <c r="H772" s="133"/>
      <c r="I772" s="184">
        <f t="shared" si="90"/>
        <v>315.64999999999998</v>
      </c>
      <c r="J772" s="140">
        <f t="shared" si="91"/>
        <v>0</v>
      </c>
      <c r="K772" s="145">
        <f t="shared" si="92"/>
        <v>64.400000000000006</v>
      </c>
      <c r="L772" s="145">
        <f t="shared" si="93"/>
        <v>315.64999999999998</v>
      </c>
      <c r="M772" s="146">
        <f t="shared" si="94"/>
        <v>20327.86</v>
      </c>
      <c r="N772" s="90"/>
    </row>
    <row r="773" spans="1:14" ht="30" x14ac:dyDescent="0.25">
      <c r="A773" s="87" t="s">
        <v>108</v>
      </c>
      <c r="B773" s="87" t="s">
        <v>97</v>
      </c>
      <c r="C773" s="89" t="s">
        <v>98</v>
      </c>
      <c r="D773" s="88" t="s">
        <v>80</v>
      </c>
      <c r="E773" s="119">
        <v>77.599999999999994</v>
      </c>
      <c r="F773" s="120">
        <v>15.78</v>
      </c>
      <c r="G773" s="119">
        <f t="shared" si="89"/>
        <v>1226.0999999999999</v>
      </c>
      <c r="H773" s="133"/>
      <c r="I773" s="184">
        <f t="shared" si="90"/>
        <v>15.78</v>
      </c>
      <c r="J773" s="140">
        <f t="shared" si="91"/>
        <v>0</v>
      </c>
      <c r="K773" s="145">
        <f t="shared" si="92"/>
        <v>77.599999999999994</v>
      </c>
      <c r="L773" s="145">
        <f t="shared" si="93"/>
        <v>15.78</v>
      </c>
      <c r="M773" s="146">
        <f t="shared" si="94"/>
        <v>1224.5279999999998</v>
      </c>
      <c r="N773" s="90"/>
    </row>
    <row r="774" spans="1:14" ht="30" x14ac:dyDescent="0.25">
      <c r="A774" s="87" t="s">
        <v>111</v>
      </c>
      <c r="B774" s="87" t="s">
        <v>100</v>
      </c>
      <c r="C774" s="89" t="s">
        <v>101</v>
      </c>
      <c r="D774" s="88" t="s">
        <v>44</v>
      </c>
      <c r="E774" s="119">
        <v>1869.9</v>
      </c>
      <c r="F774" s="120">
        <v>99.96</v>
      </c>
      <c r="G774" s="119">
        <f t="shared" si="89"/>
        <v>186990</v>
      </c>
      <c r="H774" s="133"/>
      <c r="I774" s="184">
        <f t="shared" si="90"/>
        <v>99.96</v>
      </c>
      <c r="J774" s="140">
        <f t="shared" si="91"/>
        <v>0</v>
      </c>
      <c r="K774" s="145">
        <f t="shared" si="92"/>
        <v>1869.9</v>
      </c>
      <c r="L774" s="145">
        <f t="shared" si="93"/>
        <v>99.96</v>
      </c>
      <c r="M774" s="146">
        <f t="shared" si="94"/>
        <v>186915.204</v>
      </c>
      <c r="N774" s="90"/>
    </row>
    <row r="775" spans="1:14" ht="30" x14ac:dyDescent="0.25">
      <c r="A775" s="87" t="s">
        <v>112</v>
      </c>
      <c r="B775" s="87" t="s">
        <v>103</v>
      </c>
      <c r="C775" s="89" t="s">
        <v>104</v>
      </c>
      <c r="D775" s="88" t="s">
        <v>44</v>
      </c>
      <c r="E775" s="119">
        <v>1869.9</v>
      </c>
      <c r="F775" s="120">
        <v>149.94</v>
      </c>
      <c r="G775" s="119">
        <f t="shared" si="89"/>
        <v>280298</v>
      </c>
      <c r="H775" s="133"/>
      <c r="I775" s="184">
        <f t="shared" si="90"/>
        <v>149.94</v>
      </c>
      <c r="J775" s="140">
        <f t="shared" si="91"/>
        <v>0</v>
      </c>
      <c r="K775" s="145">
        <f t="shared" si="92"/>
        <v>1869.9</v>
      </c>
      <c r="L775" s="145">
        <f t="shared" si="93"/>
        <v>149.94</v>
      </c>
      <c r="M775" s="146">
        <f t="shared" si="94"/>
        <v>280372.80599999998</v>
      </c>
      <c r="N775" s="90"/>
    </row>
    <row r="776" spans="1:14" ht="30" x14ac:dyDescent="0.25">
      <c r="A776" s="87" t="s">
        <v>115</v>
      </c>
      <c r="B776" s="87" t="s">
        <v>106</v>
      </c>
      <c r="C776" s="89" t="s">
        <v>107</v>
      </c>
      <c r="D776" s="88" t="s">
        <v>80</v>
      </c>
      <c r="E776" s="119">
        <v>832.7</v>
      </c>
      <c r="F776" s="120">
        <v>13.15</v>
      </c>
      <c r="G776" s="119">
        <f t="shared" si="89"/>
        <v>10991.6</v>
      </c>
      <c r="H776" s="133"/>
      <c r="I776" s="184">
        <f t="shared" si="90"/>
        <v>13.15</v>
      </c>
      <c r="J776" s="140">
        <f t="shared" si="91"/>
        <v>0</v>
      </c>
      <c r="K776" s="145">
        <f t="shared" si="92"/>
        <v>832.7</v>
      </c>
      <c r="L776" s="145">
        <f t="shared" si="93"/>
        <v>13.15</v>
      </c>
      <c r="M776" s="146">
        <f t="shared" si="94"/>
        <v>10950.005000000001</v>
      </c>
      <c r="N776" s="90"/>
    </row>
    <row r="777" spans="1:14" ht="30" x14ac:dyDescent="0.25">
      <c r="A777" s="87" t="s">
        <v>116</v>
      </c>
      <c r="B777" s="87" t="s">
        <v>109</v>
      </c>
      <c r="C777" s="89" t="s">
        <v>110</v>
      </c>
      <c r="D777" s="88" t="s">
        <v>80</v>
      </c>
      <c r="E777" s="119">
        <v>418.3</v>
      </c>
      <c r="F777" s="120">
        <v>44.72</v>
      </c>
      <c r="G777" s="119">
        <f t="shared" si="89"/>
        <v>18698</v>
      </c>
      <c r="H777" s="133"/>
      <c r="I777" s="184">
        <f t="shared" si="90"/>
        <v>44.72</v>
      </c>
      <c r="J777" s="140">
        <f t="shared" si="91"/>
        <v>0</v>
      </c>
      <c r="K777" s="145">
        <f t="shared" si="92"/>
        <v>418.3</v>
      </c>
      <c r="L777" s="145">
        <f t="shared" si="93"/>
        <v>44.72</v>
      </c>
      <c r="M777" s="146">
        <f t="shared" si="94"/>
        <v>18706.376</v>
      </c>
      <c r="N777" s="90"/>
    </row>
    <row r="778" spans="1:14" ht="30" x14ac:dyDescent="0.25">
      <c r="A778" s="87" t="s">
        <v>120</v>
      </c>
      <c r="B778" s="87" t="s">
        <v>109</v>
      </c>
      <c r="C778" s="89" t="s">
        <v>110</v>
      </c>
      <c r="D778" s="88" t="s">
        <v>80</v>
      </c>
      <c r="E778" s="119">
        <v>414.4</v>
      </c>
      <c r="F778" s="120">
        <v>44.72</v>
      </c>
      <c r="G778" s="119">
        <f t="shared" si="89"/>
        <v>18523.7</v>
      </c>
      <c r="H778" s="133"/>
      <c r="I778" s="184">
        <f t="shared" si="90"/>
        <v>44.72</v>
      </c>
      <c r="J778" s="140">
        <f t="shared" si="91"/>
        <v>0</v>
      </c>
      <c r="K778" s="145">
        <f t="shared" si="92"/>
        <v>414.4</v>
      </c>
      <c r="L778" s="145">
        <f t="shared" si="93"/>
        <v>44.72</v>
      </c>
      <c r="M778" s="146">
        <f t="shared" si="94"/>
        <v>18531.967999999997</v>
      </c>
      <c r="N778" s="90"/>
    </row>
    <row r="779" spans="1:14" x14ac:dyDescent="0.25">
      <c r="A779" s="87" t="s">
        <v>123</v>
      </c>
      <c r="B779" s="87" t="s">
        <v>113</v>
      </c>
      <c r="C779" s="89" t="s">
        <v>114</v>
      </c>
      <c r="D779" s="88" t="s">
        <v>80</v>
      </c>
      <c r="E779" s="119">
        <v>927.3</v>
      </c>
      <c r="F779" s="120">
        <v>11.84</v>
      </c>
      <c r="G779" s="119">
        <f t="shared" si="89"/>
        <v>10942.1</v>
      </c>
      <c r="H779" s="133"/>
      <c r="I779" s="184">
        <f t="shared" si="90"/>
        <v>11.84</v>
      </c>
      <c r="J779" s="140">
        <f t="shared" si="91"/>
        <v>0</v>
      </c>
      <c r="K779" s="145">
        <f t="shared" si="92"/>
        <v>927.3</v>
      </c>
      <c r="L779" s="145">
        <f t="shared" si="93"/>
        <v>11.84</v>
      </c>
      <c r="M779" s="146">
        <f t="shared" si="94"/>
        <v>10979.232</v>
      </c>
      <c r="N779" s="90"/>
    </row>
    <row r="780" spans="1:14" x14ac:dyDescent="0.25">
      <c r="A780" s="87" t="s">
        <v>124</v>
      </c>
      <c r="B780" s="87" t="s">
        <v>113</v>
      </c>
      <c r="C780" s="89" t="s">
        <v>114</v>
      </c>
      <c r="D780" s="88" t="s">
        <v>80</v>
      </c>
      <c r="E780" s="119">
        <v>509</v>
      </c>
      <c r="F780" s="120">
        <v>11.84</v>
      </c>
      <c r="G780" s="119">
        <f t="shared" si="89"/>
        <v>6006.2</v>
      </c>
      <c r="H780" s="133"/>
      <c r="I780" s="184">
        <f t="shared" si="90"/>
        <v>11.84</v>
      </c>
      <c r="J780" s="140">
        <f t="shared" si="91"/>
        <v>0</v>
      </c>
      <c r="K780" s="145">
        <f t="shared" si="92"/>
        <v>509</v>
      </c>
      <c r="L780" s="145">
        <f t="shared" si="93"/>
        <v>11.84</v>
      </c>
      <c r="M780" s="146">
        <f t="shared" si="94"/>
        <v>6026.5599999999995</v>
      </c>
      <c r="N780" s="90"/>
    </row>
    <row r="781" spans="1:14" ht="30" x14ac:dyDescent="0.25">
      <c r="A781" s="87" t="s">
        <v>127</v>
      </c>
      <c r="B781" s="87" t="s">
        <v>117</v>
      </c>
      <c r="C781" s="89" t="s">
        <v>118</v>
      </c>
      <c r="D781" s="88" t="s">
        <v>119</v>
      </c>
      <c r="E781" s="119">
        <v>828.8</v>
      </c>
      <c r="F781" s="120">
        <v>116</v>
      </c>
      <c r="G781" s="119">
        <f t="shared" si="89"/>
        <v>96140.800000000003</v>
      </c>
      <c r="H781" s="133"/>
      <c r="I781" s="184">
        <f t="shared" si="90"/>
        <v>116</v>
      </c>
      <c r="J781" s="140">
        <f t="shared" si="91"/>
        <v>0</v>
      </c>
      <c r="K781" s="145">
        <f t="shared" si="92"/>
        <v>828.8</v>
      </c>
      <c r="L781" s="145">
        <f t="shared" si="93"/>
        <v>116</v>
      </c>
      <c r="M781" s="146">
        <f t="shared" si="94"/>
        <v>96140.799999999988</v>
      </c>
      <c r="N781" s="90"/>
    </row>
    <row r="782" spans="1:14" ht="30" x14ac:dyDescent="0.25">
      <c r="A782" s="87" t="s">
        <v>130</v>
      </c>
      <c r="B782" s="87" t="s">
        <v>121</v>
      </c>
      <c r="C782" s="89" t="s">
        <v>122</v>
      </c>
      <c r="D782" s="88" t="s">
        <v>80</v>
      </c>
      <c r="E782" s="119">
        <v>414.9</v>
      </c>
      <c r="F782" s="120">
        <v>286.72000000000003</v>
      </c>
      <c r="G782" s="119">
        <f t="shared" si="89"/>
        <v>118951.8</v>
      </c>
      <c r="H782" s="133"/>
      <c r="I782" s="184">
        <f t="shared" si="90"/>
        <v>286.72000000000003</v>
      </c>
      <c r="J782" s="140">
        <f t="shared" si="91"/>
        <v>0</v>
      </c>
      <c r="K782" s="145">
        <f t="shared" si="92"/>
        <v>414.9</v>
      </c>
      <c r="L782" s="145">
        <f t="shared" si="93"/>
        <v>286.72000000000003</v>
      </c>
      <c r="M782" s="146">
        <f t="shared" si="94"/>
        <v>118960.12800000001</v>
      </c>
      <c r="N782" s="90"/>
    </row>
    <row r="783" spans="1:14" ht="30" x14ac:dyDescent="0.25">
      <c r="A783" s="87" t="s">
        <v>131</v>
      </c>
      <c r="B783" s="87" t="s">
        <v>121</v>
      </c>
      <c r="C783" s="89" t="s">
        <v>122</v>
      </c>
      <c r="D783" s="88" t="s">
        <v>80</v>
      </c>
      <c r="E783" s="119">
        <v>144.4</v>
      </c>
      <c r="F783" s="120">
        <v>286.72000000000003</v>
      </c>
      <c r="G783" s="119">
        <f t="shared" si="89"/>
        <v>41399.5</v>
      </c>
      <c r="H783" s="133"/>
      <c r="I783" s="184">
        <f t="shared" si="90"/>
        <v>286.72000000000003</v>
      </c>
      <c r="J783" s="140">
        <f t="shared" si="91"/>
        <v>0</v>
      </c>
      <c r="K783" s="145">
        <f t="shared" si="92"/>
        <v>144.4</v>
      </c>
      <c r="L783" s="145">
        <f t="shared" si="93"/>
        <v>286.72000000000003</v>
      </c>
      <c r="M783" s="146">
        <f t="shared" si="94"/>
        <v>41402.368000000002</v>
      </c>
      <c r="N783" s="90"/>
    </row>
    <row r="784" spans="1:14" x14ac:dyDescent="0.25">
      <c r="A784" s="87" t="s">
        <v>132</v>
      </c>
      <c r="B784" s="87" t="s">
        <v>125</v>
      </c>
      <c r="C784" s="89" t="s">
        <v>126</v>
      </c>
      <c r="D784" s="88" t="s">
        <v>119</v>
      </c>
      <c r="E784" s="119">
        <v>267.10000000000002</v>
      </c>
      <c r="F784" s="120">
        <v>429.21</v>
      </c>
      <c r="G784" s="119">
        <f t="shared" si="89"/>
        <v>114639.3</v>
      </c>
      <c r="H784" s="133"/>
      <c r="I784" s="184">
        <f t="shared" si="90"/>
        <v>429.21</v>
      </c>
      <c r="J784" s="140">
        <f t="shared" si="91"/>
        <v>0</v>
      </c>
      <c r="K784" s="145">
        <f t="shared" si="92"/>
        <v>267.10000000000002</v>
      </c>
      <c r="L784" s="145">
        <f t="shared" si="93"/>
        <v>429.21</v>
      </c>
      <c r="M784" s="146">
        <f t="shared" si="94"/>
        <v>114641.99100000001</v>
      </c>
      <c r="N784" s="90"/>
    </row>
    <row r="785" spans="1:14" ht="45" x14ac:dyDescent="0.25">
      <c r="A785" s="87" t="s">
        <v>138</v>
      </c>
      <c r="B785" s="87" t="s">
        <v>128</v>
      </c>
      <c r="C785" s="89" t="s">
        <v>129</v>
      </c>
      <c r="D785" s="88" t="s">
        <v>80</v>
      </c>
      <c r="E785" s="119">
        <v>3.4</v>
      </c>
      <c r="F785" s="120">
        <v>318.27999999999997</v>
      </c>
      <c r="G785" s="119">
        <f t="shared" si="89"/>
        <v>1082.2</v>
      </c>
      <c r="H785" s="133"/>
      <c r="I785" s="184">
        <f t="shared" si="90"/>
        <v>318.27999999999997</v>
      </c>
      <c r="J785" s="140">
        <f t="shared" si="91"/>
        <v>0</v>
      </c>
      <c r="K785" s="145">
        <f t="shared" si="92"/>
        <v>3.4</v>
      </c>
      <c r="L785" s="145">
        <f t="shared" si="93"/>
        <v>318.27999999999997</v>
      </c>
      <c r="M785" s="146">
        <f t="shared" si="94"/>
        <v>1082.1519999999998</v>
      </c>
      <c r="N785" s="90"/>
    </row>
    <row r="786" spans="1:14" ht="30" x14ac:dyDescent="0.25">
      <c r="A786" s="87" t="s">
        <v>135</v>
      </c>
      <c r="B786" s="87" t="s">
        <v>133</v>
      </c>
      <c r="C786" s="89" t="s">
        <v>134</v>
      </c>
      <c r="D786" s="88" t="s">
        <v>80</v>
      </c>
      <c r="E786" s="119">
        <v>194.1</v>
      </c>
      <c r="F786" s="120">
        <v>318.27999999999997</v>
      </c>
      <c r="G786" s="119">
        <f t="shared" si="89"/>
        <v>61782</v>
      </c>
      <c r="H786" s="133"/>
      <c r="I786" s="184">
        <f t="shared" si="90"/>
        <v>318.27999999999997</v>
      </c>
      <c r="J786" s="140">
        <f t="shared" si="91"/>
        <v>0</v>
      </c>
      <c r="K786" s="145">
        <f t="shared" si="92"/>
        <v>194.1</v>
      </c>
      <c r="L786" s="145">
        <f t="shared" si="93"/>
        <v>318.27999999999997</v>
      </c>
      <c r="M786" s="146">
        <f t="shared" si="94"/>
        <v>61778.147999999994</v>
      </c>
      <c r="N786" s="90"/>
    </row>
    <row r="787" spans="1:14" x14ac:dyDescent="0.25">
      <c r="A787" s="87" t="s">
        <v>148</v>
      </c>
      <c r="B787" s="87" t="s">
        <v>475</v>
      </c>
      <c r="C787" s="89" t="s">
        <v>476</v>
      </c>
      <c r="D787" s="88" t="s">
        <v>119</v>
      </c>
      <c r="E787" s="119">
        <v>388.3</v>
      </c>
      <c r="F787" s="120">
        <v>172.71</v>
      </c>
      <c r="G787" s="119">
        <f t="shared" si="89"/>
        <v>67059.399999999994</v>
      </c>
      <c r="H787" s="133"/>
      <c r="I787" s="184">
        <f t="shared" si="90"/>
        <v>172.71</v>
      </c>
      <c r="J787" s="140">
        <f t="shared" si="91"/>
        <v>0</v>
      </c>
      <c r="K787" s="145">
        <f t="shared" si="92"/>
        <v>388.3</v>
      </c>
      <c r="L787" s="145">
        <f t="shared" si="93"/>
        <v>172.71</v>
      </c>
      <c r="M787" s="146">
        <f t="shared" si="94"/>
        <v>67063.293000000005</v>
      </c>
      <c r="N787" s="90"/>
    </row>
    <row r="788" spans="1:14" ht="30" x14ac:dyDescent="0.25">
      <c r="A788" s="87" t="s">
        <v>139</v>
      </c>
      <c r="B788" s="87" t="s">
        <v>133</v>
      </c>
      <c r="C788" s="89" t="s">
        <v>134</v>
      </c>
      <c r="D788" s="88" t="s">
        <v>80</v>
      </c>
      <c r="E788" s="119">
        <v>3.5</v>
      </c>
      <c r="F788" s="120">
        <v>318.27999999999997</v>
      </c>
      <c r="G788" s="119">
        <f t="shared" si="89"/>
        <v>1114.0999999999999</v>
      </c>
      <c r="H788" s="133"/>
      <c r="I788" s="184">
        <f t="shared" si="90"/>
        <v>318.27999999999997</v>
      </c>
      <c r="J788" s="140">
        <f t="shared" si="91"/>
        <v>0</v>
      </c>
      <c r="K788" s="145">
        <f t="shared" si="92"/>
        <v>3.5</v>
      </c>
      <c r="L788" s="145">
        <f t="shared" si="93"/>
        <v>318.27999999999997</v>
      </c>
      <c r="M788" s="146">
        <f t="shared" si="94"/>
        <v>1113.98</v>
      </c>
      <c r="N788" s="90"/>
    </row>
    <row r="789" spans="1:14" x14ac:dyDescent="0.25">
      <c r="A789" s="87" t="s">
        <v>145</v>
      </c>
      <c r="B789" s="87" t="s">
        <v>477</v>
      </c>
      <c r="C789" s="89" t="s">
        <v>478</v>
      </c>
      <c r="D789" s="88" t="s">
        <v>119</v>
      </c>
      <c r="E789" s="119">
        <v>3.5</v>
      </c>
      <c r="F789" s="120">
        <v>190.76</v>
      </c>
      <c r="G789" s="119">
        <f t="shared" si="89"/>
        <v>667.8</v>
      </c>
      <c r="H789" s="133"/>
      <c r="I789" s="184">
        <f t="shared" si="90"/>
        <v>190.76</v>
      </c>
      <c r="J789" s="140">
        <f t="shared" si="91"/>
        <v>0</v>
      </c>
      <c r="K789" s="145">
        <f t="shared" si="92"/>
        <v>3.5</v>
      </c>
      <c r="L789" s="145">
        <f t="shared" si="93"/>
        <v>190.76</v>
      </c>
      <c r="M789" s="146">
        <f t="shared" si="94"/>
        <v>667.66</v>
      </c>
      <c r="N789" s="90"/>
    </row>
    <row r="790" spans="1:14" ht="30" x14ac:dyDescent="0.25">
      <c r="A790" s="87" t="s">
        <v>142</v>
      </c>
      <c r="B790" s="87" t="s">
        <v>133</v>
      </c>
      <c r="C790" s="89" t="s">
        <v>134</v>
      </c>
      <c r="D790" s="88" t="s">
        <v>80</v>
      </c>
      <c r="E790" s="119">
        <v>11.5</v>
      </c>
      <c r="F790" s="120">
        <v>318.27999999999997</v>
      </c>
      <c r="G790" s="119">
        <f t="shared" si="89"/>
        <v>3660.5</v>
      </c>
      <c r="H790" s="133"/>
      <c r="I790" s="184">
        <f t="shared" si="90"/>
        <v>318.27999999999997</v>
      </c>
      <c r="J790" s="140">
        <f t="shared" si="91"/>
        <v>0</v>
      </c>
      <c r="K790" s="145">
        <f t="shared" si="92"/>
        <v>11.5</v>
      </c>
      <c r="L790" s="145">
        <f t="shared" si="93"/>
        <v>318.27999999999997</v>
      </c>
      <c r="M790" s="146">
        <f t="shared" si="94"/>
        <v>3660.22</v>
      </c>
      <c r="N790" s="90"/>
    </row>
    <row r="791" spans="1:14" x14ac:dyDescent="0.25">
      <c r="A791" s="87" t="s">
        <v>152</v>
      </c>
      <c r="B791" s="87" t="s">
        <v>140</v>
      </c>
      <c r="C791" s="89" t="s">
        <v>141</v>
      </c>
      <c r="D791" s="88" t="s">
        <v>119</v>
      </c>
      <c r="E791" s="119">
        <v>21.3</v>
      </c>
      <c r="F791" s="120">
        <v>520.72</v>
      </c>
      <c r="G791" s="119">
        <f t="shared" si="89"/>
        <v>11090.9</v>
      </c>
      <c r="H791" s="133"/>
      <c r="I791" s="184">
        <f t="shared" si="90"/>
        <v>520.72</v>
      </c>
      <c r="J791" s="140">
        <f t="shared" si="91"/>
        <v>0</v>
      </c>
      <c r="K791" s="145">
        <f t="shared" si="92"/>
        <v>21.3</v>
      </c>
      <c r="L791" s="145">
        <f t="shared" si="93"/>
        <v>520.72</v>
      </c>
      <c r="M791" s="146">
        <f t="shared" si="94"/>
        <v>11091.336000000001</v>
      </c>
      <c r="N791" s="90"/>
    </row>
    <row r="792" spans="1:14" ht="30" x14ac:dyDescent="0.25">
      <c r="A792" s="87" t="s">
        <v>166</v>
      </c>
      <c r="B792" s="87" t="s">
        <v>143</v>
      </c>
      <c r="C792" s="89" t="s">
        <v>144</v>
      </c>
      <c r="D792" s="88" t="s">
        <v>44</v>
      </c>
      <c r="E792" s="119">
        <v>346.4</v>
      </c>
      <c r="F792" s="120">
        <v>26.3</v>
      </c>
      <c r="G792" s="119">
        <f t="shared" si="89"/>
        <v>9110.2999999999993</v>
      </c>
      <c r="H792" s="133"/>
      <c r="I792" s="184">
        <f t="shared" si="90"/>
        <v>26.3</v>
      </c>
      <c r="J792" s="140">
        <f t="shared" si="91"/>
        <v>0</v>
      </c>
      <c r="K792" s="145">
        <f t="shared" si="92"/>
        <v>346.4</v>
      </c>
      <c r="L792" s="145">
        <f t="shared" si="93"/>
        <v>26.3</v>
      </c>
      <c r="M792" s="146">
        <f t="shared" si="94"/>
        <v>9110.32</v>
      </c>
      <c r="N792" s="90"/>
    </row>
    <row r="793" spans="1:14" ht="30" x14ac:dyDescent="0.25">
      <c r="A793" s="87" t="s">
        <v>169</v>
      </c>
      <c r="B793" s="87" t="s">
        <v>146</v>
      </c>
      <c r="C793" s="89" t="s">
        <v>147</v>
      </c>
      <c r="D793" s="88" t="s">
        <v>44</v>
      </c>
      <c r="E793" s="119">
        <v>346.4</v>
      </c>
      <c r="F793" s="120">
        <v>11.84</v>
      </c>
      <c r="G793" s="119">
        <f t="shared" si="89"/>
        <v>4087.5</v>
      </c>
      <c r="H793" s="133"/>
      <c r="I793" s="184">
        <f t="shared" si="90"/>
        <v>11.84</v>
      </c>
      <c r="J793" s="140">
        <f t="shared" si="91"/>
        <v>0</v>
      </c>
      <c r="K793" s="145">
        <f t="shared" si="92"/>
        <v>346.4</v>
      </c>
      <c r="L793" s="145">
        <f t="shared" si="93"/>
        <v>11.84</v>
      </c>
      <c r="M793" s="146">
        <f t="shared" si="94"/>
        <v>4101.3759999999993</v>
      </c>
      <c r="N793" s="90"/>
    </row>
    <row r="794" spans="1:14" x14ac:dyDescent="0.25">
      <c r="A794" s="87" t="s">
        <v>173</v>
      </c>
      <c r="B794" s="87" t="s">
        <v>149</v>
      </c>
      <c r="C794" s="89" t="s">
        <v>150</v>
      </c>
      <c r="D794" s="88" t="s">
        <v>151</v>
      </c>
      <c r="E794" s="119">
        <v>3.5</v>
      </c>
      <c r="F794" s="120">
        <v>170.98</v>
      </c>
      <c r="G794" s="119">
        <f t="shared" si="89"/>
        <v>598.5</v>
      </c>
      <c r="H794" s="133"/>
      <c r="I794" s="184">
        <f t="shared" si="90"/>
        <v>170.98</v>
      </c>
      <c r="J794" s="140">
        <f t="shared" si="91"/>
        <v>0</v>
      </c>
      <c r="K794" s="145">
        <f t="shared" si="92"/>
        <v>3.5</v>
      </c>
      <c r="L794" s="145">
        <f t="shared" si="93"/>
        <v>170.98</v>
      </c>
      <c r="M794" s="146">
        <f t="shared" si="94"/>
        <v>598.42999999999995</v>
      </c>
      <c r="N794" s="90"/>
    </row>
    <row r="795" spans="1:14" x14ac:dyDescent="0.25">
      <c r="A795" s="87" t="s">
        <v>176</v>
      </c>
      <c r="B795" s="87" t="s">
        <v>153</v>
      </c>
      <c r="C795" s="89" t="s">
        <v>154</v>
      </c>
      <c r="D795" s="88" t="s">
        <v>80</v>
      </c>
      <c r="E795" s="119">
        <v>4</v>
      </c>
      <c r="F795" s="120">
        <v>119.68</v>
      </c>
      <c r="G795" s="119">
        <f t="shared" si="89"/>
        <v>478.8</v>
      </c>
      <c r="H795" s="133"/>
      <c r="I795" s="184">
        <f t="shared" si="90"/>
        <v>119.68</v>
      </c>
      <c r="J795" s="140">
        <f t="shared" si="91"/>
        <v>0</v>
      </c>
      <c r="K795" s="145">
        <f t="shared" si="92"/>
        <v>4</v>
      </c>
      <c r="L795" s="145">
        <f t="shared" si="93"/>
        <v>119.68</v>
      </c>
      <c r="M795" s="146">
        <f t="shared" si="94"/>
        <v>478.72</v>
      </c>
      <c r="N795" s="90"/>
    </row>
    <row r="796" spans="1:14" ht="30" x14ac:dyDescent="0.25">
      <c r="A796" s="87" t="s">
        <v>371</v>
      </c>
      <c r="B796" s="87" t="s">
        <v>156</v>
      </c>
      <c r="C796" s="89" t="s">
        <v>157</v>
      </c>
      <c r="D796" s="88" t="s">
        <v>80</v>
      </c>
      <c r="E796" s="119">
        <v>832.7</v>
      </c>
      <c r="F796" s="120">
        <v>80.23</v>
      </c>
      <c r="G796" s="119">
        <f t="shared" si="89"/>
        <v>66782.5</v>
      </c>
      <c r="H796" s="133"/>
      <c r="I796" s="184">
        <f t="shared" si="90"/>
        <v>80.23</v>
      </c>
      <c r="J796" s="140">
        <f t="shared" si="91"/>
        <v>0</v>
      </c>
      <c r="K796" s="145">
        <f t="shared" si="92"/>
        <v>832.7</v>
      </c>
      <c r="L796" s="145">
        <f t="shared" si="93"/>
        <v>80.23</v>
      </c>
      <c r="M796" s="146">
        <f t="shared" si="94"/>
        <v>66807.521000000008</v>
      </c>
      <c r="N796" s="90"/>
    </row>
    <row r="797" spans="1:14" ht="30" x14ac:dyDescent="0.25">
      <c r="A797" s="87" t="s">
        <v>374</v>
      </c>
      <c r="B797" s="87" t="s">
        <v>159</v>
      </c>
      <c r="C797" s="89" t="s">
        <v>157</v>
      </c>
      <c r="D797" s="88" t="s">
        <v>80</v>
      </c>
      <c r="E797" s="119">
        <v>418.3</v>
      </c>
      <c r="F797" s="120">
        <v>124.95</v>
      </c>
      <c r="G797" s="119">
        <f t="shared" si="89"/>
        <v>52287.5</v>
      </c>
      <c r="H797" s="133"/>
      <c r="I797" s="184">
        <f t="shared" si="90"/>
        <v>124.95</v>
      </c>
      <c r="J797" s="140">
        <f t="shared" si="91"/>
        <v>0</v>
      </c>
      <c r="K797" s="145">
        <f t="shared" si="92"/>
        <v>418.3</v>
      </c>
      <c r="L797" s="145">
        <f t="shared" si="93"/>
        <v>124.95</v>
      </c>
      <c r="M797" s="146">
        <f t="shared" si="94"/>
        <v>52266.584999999999</v>
      </c>
      <c r="N797" s="90"/>
    </row>
    <row r="798" spans="1:14" ht="30" x14ac:dyDescent="0.25">
      <c r="A798" s="87" t="s">
        <v>479</v>
      </c>
      <c r="B798" s="87" t="s">
        <v>161</v>
      </c>
      <c r="C798" s="89" t="s">
        <v>157</v>
      </c>
      <c r="D798" s="88" t="s">
        <v>80</v>
      </c>
      <c r="E798" s="119">
        <v>414.4</v>
      </c>
      <c r="F798" s="120">
        <v>247.39</v>
      </c>
      <c r="G798" s="119">
        <f t="shared" si="89"/>
        <v>102522.6</v>
      </c>
      <c r="H798" s="133"/>
      <c r="I798" s="184">
        <f t="shared" si="90"/>
        <v>247.39</v>
      </c>
      <c r="J798" s="140">
        <f t="shared" si="91"/>
        <v>0</v>
      </c>
      <c r="K798" s="145">
        <f t="shared" si="92"/>
        <v>414.4</v>
      </c>
      <c r="L798" s="145">
        <f t="shared" si="93"/>
        <v>247.39</v>
      </c>
      <c r="M798" s="146">
        <f t="shared" si="94"/>
        <v>102518.41599999998</v>
      </c>
      <c r="N798" s="90"/>
    </row>
    <row r="799" spans="1:14" x14ac:dyDescent="0.25">
      <c r="A799" s="87" t="s">
        <v>480</v>
      </c>
      <c r="B799" s="87" t="s">
        <v>163</v>
      </c>
      <c r="C799" s="89" t="s">
        <v>164</v>
      </c>
      <c r="D799" s="88" t="s">
        <v>80</v>
      </c>
      <c r="E799" s="119">
        <v>174.5</v>
      </c>
      <c r="F799" s="120">
        <v>159.13999999999999</v>
      </c>
      <c r="G799" s="119">
        <f t="shared" si="89"/>
        <v>27763</v>
      </c>
      <c r="H799" s="133"/>
      <c r="I799" s="184">
        <f t="shared" si="90"/>
        <v>159.13999999999999</v>
      </c>
      <c r="J799" s="140">
        <f t="shared" si="91"/>
        <v>0</v>
      </c>
      <c r="K799" s="145">
        <f t="shared" si="92"/>
        <v>174.5</v>
      </c>
      <c r="L799" s="145">
        <f t="shared" si="93"/>
        <v>159.13999999999999</v>
      </c>
      <c r="M799" s="146">
        <f t="shared" si="94"/>
        <v>27769.929999999997</v>
      </c>
      <c r="N799" s="90"/>
    </row>
    <row r="800" spans="1:14" x14ac:dyDescent="0.25">
      <c r="A800" s="121"/>
      <c r="B800" s="122" t="s">
        <v>35</v>
      </c>
      <c r="C800" s="123" t="s">
        <v>165</v>
      </c>
      <c r="D800" s="121"/>
      <c r="E800" s="121"/>
      <c r="F800" s="129"/>
      <c r="G800" s="130"/>
      <c r="H800" s="137"/>
      <c r="I800" s="185"/>
      <c r="J800" s="141"/>
      <c r="K800" s="149"/>
      <c r="L800" s="149"/>
      <c r="M800" s="150"/>
      <c r="N800" s="90"/>
    </row>
    <row r="801" spans="1:14" x14ac:dyDescent="0.25">
      <c r="A801" s="87" t="s">
        <v>179</v>
      </c>
      <c r="B801" s="87" t="s">
        <v>167</v>
      </c>
      <c r="C801" s="89" t="s">
        <v>168</v>
      </c>
      <c r="D801" s="88" t="s">
        <v>63</v>
      </c>
      <c r="E801" s="119">
        <v>419.2</v>
      </c>
      <c r="F801" s="120">
        <v>32.880000000000003</v>
      </c>
      <c r="G801" s="119">
        <f>ROUND(ROUND(F801,1)*ROUND(E801,1),1)</f>
        <v>13791.7</v>
      </c>
      <c r="H801" s="133"/>
      <c r="I801" s="184">
        <f t="shared" si="90"/>
        <v>32.880000000000003</v>
      </c>
      <c r="J801" s="140">
        <f t="shared" si="91"/>
        <v>0</v>
      </c>
      <c r="K801" s="145">
        <f t="shared" si="92"/>
        <v>419.2</v>
      </c>
      <c r="L801" s="145">
        <f t="shared" si="93"/>
        <v>32.880000000000003</v>
      </c>
      <c r="M801" s="146">
        <f t="shared" si="94"/>
        <v>13783.296</v>
      </c>
      <c r="N801" s="90"/>
    </row>
    <row r="802" spans="1:14" ht="30" x14ac:dyDescent="0.25">
      <c r="A802" s="87" t="s">
        <v>183</v>
      </c>
      <c r="B802" s="87" t="s">
        <v>170</v>
      </c>
      <c r="C802" s="89" t="s">
        <v>171</v>
      </c>
      <c r="D802" s="88" t="s">
        <v>63</v>
      </c>
      <c r="E802" s="119">
        <v>419.2</v>
      </c>
      <c r="F802" s="120">
        <v>6.58</v>
      </c>
      <c r="G802" s="119">
        <f>ROUND(ROUND(F802,1)*ROUND(E802,1),1)</f>
        <v>2766.7</v>
      </c>
      <c r="H802" s="133"/>
      <c r="I802" s="184">
        <f t="shared" si="90"/>
        <v>6.58</v>
      </c>
      <c r="J802" s="140">
        <f t="shared" si="91"/>
        <v>0</v>
      </c>
      <c r="K802" s="145">
        <f t="shared" si="92"/>
        <v>419.2</v>
      </c>
      <c r="L802" s="145">
        <f t="shared" si="93"/>
        <v>6.58</v>
      </c>
      <c r="M802" s="146">
        <f t="shared" si="94"/>
        <v>2758.3359999999998</v>
      </c>
      <c r="N802" s="90"/>
    </row>
    <row r="803" spans="1:14" x14ac:dyDescent="0.25">
      <c r="A803" s="121"/>
      <c r="B803" s="122" t="s">
        <v>36</v>
      </c>
      <c r="C803" s="123" t="s">
        <v>172</v>
      </c>
      <c r="D803" s="121"/>
      <c r="E803" s="121"/>
      <c r="F803" s="129"/>
      <c r="G803" s="130"/>
      <c r="H803" s="137"/>
      <c r="I803" s="185"/>
      <c r="J803" s="141"/>
      <c r="K803" s="149"/>
      <c r="L803" s="149"/>
      <c r="M803" s="150"/>
      <c r="N803" s="90"/>
    </row>
    <row r="804" spans="1:14" ht="30" x14ac:dyDescent="0.25">
      <c r="A804" s="87" t="s">
        <v>186</v>
      </c>
      <c r="B804" s="87" t="s">
        <v>174</v>
      </c>
      <c r="C804" s="89" t="s">
        <v>175</v>
      </c>
      <c r="D804" s="88" t="s">
        <v>44</v>
      </c>
      <c r="E804" s="119">
        <v>70.900000000000006</v>
      </c>
      <c r="F804" s="120">
        <v>114.68</v>
      </c>
      <c r="G804" s="119">
        <f>ROUND(ROUND(F804,1)*ROUND(E804,1),1)</f>
        <v>8132.2</v>
      </c>
      <c r="H804" s="133"/>
      <c r="I804" s="184">
        <f t="shared" si="90"/>
        <v>114.68</v>
      </c>
      <c r="J804" s="140">
        <f t="shared" si="91"/>
        <v>0</v>
      </c>
      <c r="K804" s="145">
        <f t="shared" si="92"/>
        <v>70.900000000000006</v>
      </c>
      <c r="L804" s="145">
        <f t="shared" si="93"/>
        <v>114.68</v>
      </c>
      <c r="M804" s="146">
        <f t="shared" si="94"/>
        <v>8130.8120000000008</v>
      </c>
      <c r="N804" s="90"/>
    </row>
    <row r="805" spans="1:14" ht="30" x14ac:dyDescent="0.25">
      <c r="A805" s="87" t="s">
        <v>189</v>
      </c>
      <c r="B805" s="87" t="s">
        <v>481</v>
      </c>
      <c r="C805" s="89" t="s">
        <v>482</v>
      </c>
      <c r="D805" s="88" t="s">
        <v>80</v>
      </c>
      <c r="E805" s="119">
        <v>43</v>
      </c>
      <c r="F805" s="120">
        <v>644.70000000000005</v>
      </c>
      <c r="G805" s="119">
        <f>ROUND(ROUND(F805,1)*ROUND(E805,1),1)</f>
        <v>27722.1</v>
      </c>
      <c r="H805" s="133"/>
      <c r="I805" s="184">
        <f t="shared" si="90"/>
        <v>644.70000000000005</v>
      </c>
      <c r="J805" s="140">
        <f t="shared" si="91"/>
        <v>0</v>
      </c>
      <c r="K805" s="145">
        <f t="shared" si="92"/>
        <v>43</v>
      </c>
      <c r="L805" s="145">
        <f t="shared" si="93"/>
        <v>644.70000000000005</v>
      </c>
      <c r="M805" s="146">
        <f t="shared" si="94"/>
        <v>27722.100000000002</v>
      </c>
      <c r="N805" s="90"/>
    </row>
    <row r="806" spans="1:14" ht="30" x14ac:dyDescent="0.25">
      <c r="A806" s="87" t="s">
        <v>192</v>
      </c>
      <c r="B806" s="87" t="s">
        <v>481</v>
      </c>
      <c r="C806" s="89" t="s">
        <v>482</v>
      </c>
      <c r="D806" s="88" t="s">
        <v>80</v>
      </c>
      <c r="E806" s="119">
        <v>1</v>
      </c>
      <c r="F806" s="120">
        <v>644.70000000000005</v>
      </c>
      <c r="G806" s="119">
        <f>ROUND(ROUND(F806,1)*ROUND(E806,1),1)</f>
        <v>644.70000000000005</v>
      </c>
      <c r="H806" s="133"/>
      <c r="I806" s="184">
        <f t="shared" si="90"/>
        <v>644.70000000000005</v>
      </c>
      <c r="J806" s="140">
        <f t="shared" si="91"/>
        <v>0</v>
      </c>
      <c r="K806" s="145">
        <f t="shared" si="92"/>
        <v>1</v>
      </c>
      <c r="L806" s="145">
        <f t="shared" si="93"/>
        <v>644.70000000000005</v>
      </c>
      <c r="M806" s="146">
        <f t="shared" si="94"/>
        <v>644.70000000000005</v>
      </c>
      <c r="N806" s="90"/>
    </row>
    <row r="807" spans="1:14" ht="30" x14ac:dyDescent="0.25">
      <c r="A807" s="87" t="s">
        <v>195</v>
      </c>
      <c r="B807" s="87" t="s">
        <v>177</v>
      </c>
      <c r="C807" s="89" t="s">
        <v>178</v>
      </c>
      <c r="D807" s="88" t="s">
        <v>80</v>
      </c>
      <c r="E807" s="119">
        <v>0.3</v>
      </c>
      <c r="F807" s="120">
        <v>3143.4799999999996</v>
      </c>
      <c r="G807" s="119">
        <f>ROUND(ROUND(F807,1)*ROUND(E807,1),1)</f>
        <v>943.1</v>
      </c>
      <c r="H807" s="133"/>
      <c r="I807" s="184">
        <f t="shared" si="90"/>
        <v>3143.4799999999996</v>
      </c>
      <c r="J807" s="140">
        <f t="shared" si="91"/>
        <v>0</v>
      </c>
      <c r="K807" s="145">
        <f t="shared" si="92"/>
        <v>0.3</v>
      </c>
      <c r="L807" s="145">
        <f t="shared" si="93"/>
        <v>3143.4799999999996</v>
      </c>
      <c r="M807" s="146">
        <f t="shared" si="94"/>
        <v>943.04399999999987</v>
      </c>
      <c r="N807" s="90"/>
    </row>
    <row r="808" spans="1:14" ht="30" x14ac:dyDescent="0.25">
      <c r="A808" s="87" t="s">
        <v>198</v>
      </c>
      <c r="B808" s="87" t="s">
        <v>180</v>
      </c>
      <c r="C808" s="89" t="s">
        <v>181</v>
      </c>
      <c r="D808" s="88" t="s">
        <v>80</v>
      </c>
      <c r="E808" s="119">
        <v>4</v>
      </c>
      <c r="F808" s="120">
        <v>3092.45</v>
      </c>
      <c r="G808" s="119">
        <f>ROUND(ROUND(F808,1)*ROUND(E808,1),1)</f>
        <v>12370</v>
      </c>
      <c r="H808" s="133"/>
      <c r="I808" s="184">
        <f t="shared" si="90"/>
        <v>3092.45</v>
      </c>
      <c r="J808" s="140">
        <f t="shared" si="91"/>
        <v>0</v>
      </c>
      <c r="K808" s="145">
        <f t="shared" si="92"/>
        <v>4</v>
      </c>
      <c r="L808" s="145">
        <f t="shared" si="93"/>
        <v>3092.45</v>
      </c>
      <c r="M808" s="146">
        <f t="shared" si="94"/>
        <v>12369.8</v>
      </c>
      <c r="N808" s="90"/>
    </row>
    <row r="809" spans="1:14" x14ac:dyDescent="0.25">
      <c r="A809" s="121"/>
      <c r="B809" s="122" t="s">
        <v>37</v>
      </c>
      <c r="C809" s="123" t="s">
        <v>182</v>
      </c>
      <c r="D809" s="121"/>
      <c r="E809" s="121"/>
      <c r="F809" s="129"/>
      <c r="G809" s="130"/>
      <c r="H809" s="137"/>
      <c r="I809" s="185"/>
      <c r="J809" s="141"/>
      <c r="K809" s="149"/>
      <c r="L809" s="149"/>
      <c r="M809" s="150"/>
      <c r="N809" s="90"/>
    </row>
    <row r="810" spans="1:14" ht="30" x14ac:dyDescent="0.25">
      <c r="A810" s="87" t="s">
        <v>201</v>
      </c>
      <c r="B810" s="87" t="s">
        <v>184</v>
      </c>
      <c r="C810" s="89" t="s">
        <v>185</v>
      </c>
      <c r="D810" s="88" t="s">
        <v>44</v>
      </c>
      <c r="E810" s="119">
        <v>86.4</v>
      </c>
      <c r="F810" s="120">
        <v>82.86</v>
      </c>
      <c r="G810" s="119">
        <f t="shared" ref="G810:G827" si="95">ROUND(ROUND(F810,1)*ROUND(E810,1),1)</f>
        <v>7162.6</v>
      </c>
      <c r="H810" s="133"/>
      <c r="I810" s="184">
        <f t="shared" si="90"/>
        <v>82.86</v>
      </c>
      <c r="J810" s="140">
        <f t="shared" si="91"/>
        <v>0</v>
      </c>
      <c r="K810" s="145">
        <f t="shared" si="92"/>
        <v>86.4</v>
      </c>
      <c r="L810" s="145">
        <f t="shared" si="93"/>
        <v>82.86</v>
      </c>
      <c r="M810" s="146">
        <f t="shared" si="94"/>
        <v>7159.1040000000003</v>
      </c>
      <c r="N810" s="90"/>
    </row>
    <row r="811" spans="1:14" x14ac:dyDescent="0.25">
      <c r="A811" s="87" t="s">
        <v>204</v>
      </c>
      <c r="B811" s="87" t="s">
        <v>483</v>
      </c>
      <c r="C811" s="89" t="s">
        <v>484</v>
      </c>
      <c r="D811" s="88" t="s">
        <v>44</v>
      </c>
      <c r="E811" s="119">
        <v>6.7</v>
      </c>
      <c r="F811" s="120">
        <v>125.68</v>
      </c>
      <c r="G811" s="119">
        <f t="shared" si="95"/>
        <v>842.2</v>
      </c>
      <c r="H811" s="133"/>
      <c r="I811" s="184">
        <f t="shared" si="90"/>
        <v>125.68</v>
      </c>
      <c r="J811" s="140">
        <f t="shared" si="91"/>
        <v>0</v>
      </c>
      <c r="K811" s="145">
        <f t="shared" si="92"/>
        <v>6.7</v>
      </c>
      <c r="L811" s="145">
        <f t="shared" si="93"/>
        <v>125.68</v>
      </c>
      <c r="M811" s="146">
        <f t="shared" si="94"/>
        <v>842.05600000000004</v>
      </c>
      <c r="N811" s="90"/>
    </row>
    <row r="812" spans="1:14" x14ac:dyDescent="0.25">
      <c r="A812" s="87" t="s">
        <v>207</v>
      </c>
      <c r="B812" s="87" t="s">
        <v>391</v>
      </c>
      <c r="C812" s="89" t="s">
        <v>392</v>
      </c>
      <c r="D812" s="88" t="s">
        <v>44</v>
      </c>
      <c r="E812" s="119">
        <v>1</v>
      </c>
      <c r="F812" s="120">
        <v>155.66999999999999</v>
      </c>
      <c r="G812" s="119">
        <f t="shared" si="95"/>
        <v>155.69999999999999</v>
      </c>
      <c r="H812" s="133"/>
      <c r="I812" s="184">
        <f t="shared" si="90"/>
        <v>155.66999999999999</v>
      </c>
      <c r="J812" s="140">
        <f t="shared" si="91"/>
        <v>0</v>
      </c>
      <c r="K812" s="145">
        <f t="shared" si="92"/>
        <v>1</v>
      </c>
      <c r="L812" s="145">
        <f t="shared" si="93"/>
        <v>155.66999999999999</v>
      </c>
      <c r="M812" s="146">
        <f t="shared" si="94"/>
        <v>155.66999999999999</v>
      </c>
      <c r="N812" s="90"/>
    </row>
    <row r="813" spans="1:14" x14ac:dyDescent="0.25">
      <c r="A813" s="87" t="s">
        <v>210</v>
      </c>
      <c r="B813" s="87" t="s">
        <v>187</v>
      </c>
      <c r="C813" s="89" t="s">
        <v>188</v>
      </c>
      <c r="D813" s="88" t="s">
        <v>44</v>
      </c>
      <c r="E813" s="119">
        <v>45.9</v>
      </c>
      <c r="F813" s="120">
        <v>164.79</v>
      </c>
      <c r="G813" s="119">
        <f t="shared" si="95"/>
        <v>7564.3</v>
      </c>
      <c r="H813" s="133"/>
      <c r="I813" s="184">
        <f t="shared" si="90"/>
        <v>164.79</v>
      </c>
      <c r="J813" s="140">
        <f t="shared" si="91"/>
        <v>0</v>
      </c>
      <c r="K813" s="145">
        <f t="shared" si="92"/>
        <v>45.9</v>
      </c>
      <c r="L813" s="145">
        <f t="shared" si="93"/>
        <v>164.79</v>
      </c>
      <c r="M813" s="146">
        <f t="shared" si="94"/>
        <v>7563.860999999999</v>
      </c>
      <c r="N813" s="90"/>
    </row>
    <row r="814" spans="1:14" x14ac:dyDescent="0.25">
      <c r="A814" s="87" t="s">
        <v>213</v>
      </c>
      <c r="B814" s="87" t="s">
        <v>190</v>
      </c>
      <c r="C814" s="89" t="s">
        <v>191</v>
      </c>
      <c r="D814" s="88" t="s">
        <v>44</v>
      </c>
      <c r="E814" s="119">
        <v>152</v>
      </c>
      <c r="F814" s="120">
        <v>302.54000000000002</v>
      </c>
      <c r="G814" s="119">
        <f t="shared" si="95"/>
        <v>45980</v>
      </c>
      <c r="H814" s="133"/>
      <c r="I814" s="184">
        <f t="shared" si="90"/>
        <v>302.54000000000002</v>
      </c>
      <c r="J814" s="140">
        <f t="shared" si="91"/>
        <v>0</v>
      </c>
      <c r="K814" s="145">
        <f t="shared" si="92"/>
        <v>152</v>
      </c>
      <c r="L814" s="145">
        <f t="shared" si="93"/>
        <v>302.54000000000002</v>
      </c>
      <c r="M814" s="146">
        <f t="shared" si="94"/>
        <v>45986.080000000002</v>
      </c>
      <c r="N814" s="90"/>
    </row>
    <row r="815" spans="1:14" x14ac:dyDescent="0.25">
      <c r="A815" s="87" t="s">
        <v>216</v>
      </c>
      <c r="B815" s="87" t="s">
        <v>395</v>
      </c>
      <c r="C815" s="89" t="s">
        <v>396</v>
      </c>
      <c r="D815" s="88" t="s">
        <v>44</v>
      </c>
      <c r="E815" s="119">
        <v>1</v>
      </c>
      <c r="F815" s="120">
        <v>86.36</v>
      </c>
      <c r="G815" s="119">
        <f t="shared" si="95"/>
        <v>86.4</v>
      </c>
      <c r="H815" s="133"/>
      <c r="I815" s="184">
        <f t="shared" ref="I815:I878" si="96">F815</f>
        <v>86.36</v>
      </c>
      <c r="J815" s="140">
        <f t="shared" ref="J815:J878" si="97">H815*I815</f>
        <v>0</v>
      </c>
      <c r="K815" s="145">
        <f t="shared" ref="K815:K878" si="98">E815+H815</f>
        <v>1</v>
      </c>
      <c r="L815" s="145">
        <f t="shared" ref="L815:L878" si="99">I815</f>
        <v>86.36</v>
      </c>
      <c r="M815" s="146">
        <f t="shared" ref="M815:M878" si="100">K815*L815</f>
        <v>86.36</v>
      </c>
      <c r="N815" s="90"/>
    </row>
    <row r="816" spans="1:14" ht="30" x14ac:dyDescent="0.25">
      <c r="A816" s="87" t="s">
        <v>220</v>
      </c>
      <c r="B816" s="87" t="s">
        <v>485</v>
      </c>
      <c r="C816" s="89" t="s">
        <v>486</v>
      </c>
      <c r="D816" s="88" t="s">
        <v>44</v>
      </c>
      <c r="E816" s="119">
        <v>3.7</v>
      </c>
      <c r="F816" s="120">
        <v>608</v>
      </c>
      <c r="G816" s="119">
        <f t="shared" si="95"/>
        <v>2249.6</v>
      </c>
      <c r="H816" s="133"/>
      <c r="I816" s="184">
        <f t="shared" si="96"/>
        <v>608</v>
      </c>
      <c r="J816" s="140">
        <f t="shared" si="97"/>
        <v>0</v>
      </c>
      <c r="K816" s="145">
        <f t="shared" si="98"/>
        <v>3.7</v>
      </c>
      <c r="L816" s="145">
        <f t="shared" si="99"/>
        <v>608</v>
      </c>
      <c r="M816" s="146">
        <f t="shared" si="100"/>
        <v>2249.6</v>
      </c>
      <c r="N816" s="90"/>
    </row>
    <row r="817" spans="1:14" ht="30" x14ac:dyDescent="0.25">
      <c r="A817" s="87" t="s">
        <v>224</v>
      </c>
      <c r="B817" s="87" t="s">
        <v>193</v>
      </c>
      <c r="C817" s="89" t="s">
        <v>194</v>
      </c>
      <c r="D817" s="88" t="s">
        <v>44</v>
      </c>
      <c r="E817" s="119">
        <v>272</v>
      </c>
      <c r="F817" s="120">
        <v>23.2</v>
      </c>
      <c r="G817" s="119">
        <f t="shared" si="95"/>
        <v>6310.4</v>
      </c>
      <c r="H817" s="133"/>
      <c r="I817" s="184">
        <f t="shared" si="96"/>
        <v>23.2</v>
      </c>
      <c r="J817" s="140">
        <f t="shared" si="97"/>
        <v>0</v>
      </c>
      <c r="K817" s="145">
        <f t="shared" si="98"/>
        <v>272</v>
      </c>
      <c r="L817" s="145">
        <f t="shared" si="99"/>
        <v>23.2</v>
      </c>
      <c r="M817" s="146">
        <f t="shared" si="100"/>
        <v>6310.4</v>
      </c>
      <c r="N817" s="90"/>
    </row>
    <row r="818" spans="1:14" ht="30" x14ac:dyDescent="0.25">
      <c r="A818" s="87" t="s">
        <v>227</v>
      </c>
      <c r="B818" s="87" t="s">
        <v>487</v>
      </c>
      <c r="C818" s="89" t="s">
        <v>488</v>
      </c>
      <c r="D818" s="88" t="s">
        <v>44</v>
      </c>
      <c r="E818" s="119">
        <v>5.7</v>
      </c>
      <c r="F818" s="120">
        <v>373.42</v>
      </c>
      <c r="G818" s="119">
        <f t="shared" si="95"/>
        <v>2128.4</v>
      </c>
      <c r="H818" s="133"/>
      <c r="I818" s="184">
        <f t="shared" si="96"/>
        <v>373.42</v>
      </c>
      <c r="J818" s="140">
        <f t="shared" si="97"/>
        <v>0</v>
      </c>
      <c r="K818" s="145">
        <f t="shared" si="98"/>
        <v>5.7</v>
      </c>
      <c r="L818" s="145">
        <f t="shared" si="99"/>
        <v>373.42</v>
      </c>
      <c r="M818" s="146">
        <f t="shared" si="100"/>
        <v>2128.4940000000001</v>
      </c>
      <c r="N818" s="90"/>
    </row>
    <row r="819" spans="1:14" ht="45" x14ac:dyDescent="0.25">
      <c r="A819" s="87" t="s">
        <v>230</v>
      </c>
      <c r="B819" s="87" t="s">
        <v>196</v>
      </c>
      <c r="C819" s="89" t="s">
        <v>197</v>
      </c>
      <c r="D819" s="88" t="s">
        <v>44</v>
      </c>
      <c r="E819" s="119">
        <v>101.2</v>
      </c>
      <c r="F819" s="120">
        <v>338.17</v>
      </c>
      <c r="G819" s="119">
        <f t="shared" si="95"/>
        <v>34225.800000000003</v>
      </c>
      <c r="H819" s="133">
        <v>-92</v>
      </c>
      <c r="I819" s="184">
        <f t="shared" si="96"/>
        <v>338.17</v>
      </c>
      <c r="J819" s="140">
        <f t="shared" si="97"/>
        <v>-31111.640000000003</v>
      </c>
      <c r="K819" s="145">
        <f t="shared" si="98"/>
        <v>9.2000000000000028</v>
      </c>
      <c r="L819" s="145">
        <f t="shared" si="99"/>
        <v>338.17</v>
      </c>
      <c r="M819" s="146">
        <f t="shared" si="100"/>
        <v>3111.1640000000011</v>
      </c>
      <c r="N819" s="90"/>
    </row>
    <row r="820" spans="1:14" ht="45" x14ac:dyDescent="0.25">
      <c r="A820" s="87" t="s">
        <v>234</v>
      </c>
      <c r="B820" s="87" t="s">
        <v>199</v>
      </c>
      <c r="C820" s="89" t="s">
        <v>200</v>
      </c>
      <c r="D820" s="88" t="s">
        <v>44</v>
      </c>
      <c r="E820" s="119">
        <v>165</v>
      </c>
      <c r="F820" s="120">
        <v>396.71</v>
      </c>
      <c r="G820" s="119">
        <f t="shared" si="95"/>
        <v>65455.5</v>
      </c>
      <c r="H820" s="133"/>
      <c r="I820" s="184">
        <f t="shared" si="96"/>
        <v>396.71</v>
      </c>
      <c r="J820" s="140">
        <f t="shared" si="97"/>
        <v>0</v>
      </c>
      <c r="K820" s="145">
        <f t="shared" si="98"/>
        <v>165</v>
      </c>
      <c r="L820" s="145">
        <f t="shared" si="99"/>
        <v>396.71</v>
      </c>
      <c r="M820" s="146">
        <f t="shared" si="100"/>
        <v>65457.149999999994</v>
      </c>
      <c r="N820" s="90"/>
    </row>
    <row r="821" spans="1:14" ht="30" x14ac:dyDescent="0.25">
      <c r="A821" s="87" t="s">
        <v>237</v>
      </c>
      <c r="B821" s="87" t="s">
        <v>202</v>
      </c>
      <c r="C821" s="89" t="s">
        <v>203</v>
      </c>
      <c r="D821" s="88" t="s">
        <v>44</v>
      </c>
      <c r="E821" s="119">
        <v>172.9</v>
      </c>
      <c r="F821" s="120">
        <v>443.02</v>
      </c>
      <c r="G821" s="119">
        <f t="shared" si="95"/>
        <v>76594.7</v>
      </c>
      <c r="H821" s="133"/>
      <c r="I821" s="184">
        <f t="shared" si="96"/>
        <v>443.02</v>
      </c>
      <c r="J821" s="140">
        <f t="shared" si="97"/>
        <v>0</v>
      </c>
      <c r="K821" s="145">
        <f t="shared" si="98"/>
        <v>172.9</v>
      </c>
      <c r="L821" s="145">
        <f t="shared" si="99"/>
        <v>443.02</v>
      </c>
      <c r="M821" s="146">
        <f t="shared" si="100"/>
        <v>76598.157999999996</v>
      </c>
      <c r="N821" s="90"/>
    </row>
    <row r="822" spans="1:14" ht="30" x14ac:dyDescent="0.25">
      <c r="A822" s="87" t="s">
        <v>240</v>
      </c>
      <c r="B822" s="87" t="s">
        <v>205</v>
      </c>
      <c r="C822" s="89" t="s">
        <v>206</v>
      </c>
      <c r="D822" s="88" t="s">
        <v>44</v>
      </c>
      <c r="E822" s="119">
        <v>65.5</v>
      </c>
      <c r="F822" s="120">
        <v>545.42999999999995</v>
      </c>
      <c r="G822" s="119">
        <f t="shared" si="95"/>
        <v>35723.699999999997</v>
      </c>
      <c r="H822" s="133">
        <v>-59</v>
      </c>
      <c r="I822" s="184">
        <f t="shared" si="96"/>
        <v>545.42999999999995</v>
      </c>
      <c r="J822" s="140">
        <f t="shared" si="97"/>
        <v>-32180.369999999995</v>
      </c>
      <c r="K822" s="145">
        <f t="shared" si="98"/>
        <v>6.5</v>
      </c>
      <c r="L822" s="145">
        <f t="shared" si="99"/>
        <v>545.42999999999995</v>
      </c>
      <c r="M822" s="146">
        <f t="shared" si="100"/>
        <v>3545.2949999999996</v>
      </c>
      <c r="N822" s="90"/>
    </row>
    <row r="823" spans="1:14" ht="30" x14ac:dyDescent="0.25">
      <c r="A823" s="87" t="s">
        <v>243</v>
      </c>
      <c r="B823" s="87" t="s">
        <v>489</v>
      </c>
      <c r="C823" s="89" t="s">
        <v>490</v>
      </c>
      <c r="D823" s="88" t="s">
        <v>44</v>
      </c>
      <c r="E823" s="119">
        <v>4.7</v>
      </c>
      <c r="F823" s="120">
        <v>790.34</v>
      </c>
      <c r="G823" s="119">
        <f t="shared" si="95"/>
        <v>3714.4</v>
      </c>
      <c r="H823" s="133"/>
      <c r="I823" s="184">
        <f t="shared" si="96"/>
        <v>790.34</v>
      </c>
      <c r="J823" s="140">
        <f t="shared" si="97"/>
        <v>0</v>
      </c>
      <c r="K823" s="145">
        <f t="shared" si="98"/>
        <v>4.7</v>
      </c>
      <c r="L823" s="145">
        <f t="shared" si="99"/>
        <v>790.34</v>
      </c>
      <c r="M823" s="146">
        <f t="shared" si="100"/>
        <v>3714.5980000000004</v>
      </c>
      <c r="N823" s="90"/>
    </row>
    <row r="824" spans="1:14" ht="30" x14ac:dyDescent="0.25">
      <c r="A824" s="87" t="s">
        <v>246</v>
      </c>
      <c r="B824" s="87" t="s">
        <v>208</v>
      </c>
      <c r="C824" s="89" t="s">
        <v>209</v>
      </c>
      <c r="D824" s="88" t="s">
        <v>44</v>
      </c>
      <c r="E824" s="119">
        <v>24.5</v>
      </c>
      <c r="F824" s="120">
        <v>338.08</v>
      </c>
      <c r="G824" s="119">
        <f t="shared" si="95"/>
        <v>8283.5</v>
      </c>
      <c r="H824" s="133"/>
      <c r="I824" s="184">
        <f t="shared" si="96"/>
        <v>338.08</v>
      </c>
      <c r="J824" s="140">
        <f t="shared" si="97"/>
        <v>0</v>
      </c>
      <c r="K824" s="145">
        <f t="shared" si="98"/>
        <v>24.5</v>
      </c>
      <c r="L824" s="145">
        <f t="shared" si="99"/>
        <v>338.08</v>
      </c>
      <c r="M824" s="146">
        <f t="shared" si="100"/>
        <v>8282.9599999999991</v>
      </c>
      <c r="N824" s="90"/>
    </row>
    <row r="825" spans="1:14" ht="30" x14ac:dyDescent="0.25">
      <c r="A825" s="87" t="s">
        <v>249</v>
      </c>
      <c r="B825" s="87" t="s">
        <v>211</v>
      </c>
      <c r="C825" s="89" t="s">
        <v>212</v>
      </c>
      <c r="D825" s="88" t="s">
        <v>44</v>
      </c>
      <c r="E825" s="119">
        <v>2.5</v>
      </c>
      <c r="F825" s="120">
        <v>182.82</v>
      </c>
      <c r="G825" s="119">
        <f t="shared" si="95"/>
        <v>457</v>
      </c>
      <c r="H825" s="133"/>
      <c r="I825" s="184">
        <f t="shared" si="96"/>
        <v>182.82</v>
      </c>
      <c r="J825" s="140">
        <f t="shared" si="97"/>
        <v>0</v>
      </c>
      <c r="K825" s="145">
        <f t="shared" si="98"/>
        <v>2.5</v>
      </c>
      <c r="L825" s="145">
        <f t="shared" si="99"/>
        <v>182.82</v>
      </c>
      <c r="M825" s="146">
        <f t="shared" si="100"/>
        <v>457.04999999999995</v>
      </c>
      <c r="N825" s="90"/>
    </row>
    <row r="826" spans="1:14" ht="45" x14ac:dyDescent="0.25">
      <c r="A826" s="87" t="s">
        <v>252</v>
      </c>
      <c r="B826" s="87" t="s">
        <v>214</v>
      </c>
      <c r="C826" s="89" t="s">
        <v>215</v>
      </c>
      <c r="D826" s="88" t="s">
        <v>44</v>
      </c>
      <c r="E826" s="119">
        <v>46.4</v>
      </c>
      <c r="F826" s="120">
        <v>338.08</v>
      </c>
      <c r="G826" s="119">
        <f t="shared" si="95"/>
        <v>15687.8</v>
      </c>
      <c r="H826" s="133"/>
      <c r="I826" s="184">
        <f t="shared" si="96"/>
        <v>338.08</v>
      </c>
      <c r="J826" s="140">
        <f t="shared" si="97"/>
        <v>0</v>
      </c>
      <c r="K826" s="145">
        <f t="shared" si="98"/>
        <v>46.4</v>
      </c>
      <c r="L826" s="145">
        <f t="shared" si="99"/>
        <v>338.08</v>
      </c>
      <c r="M826" s="146">
        <f t="shared" si="100"/>
        <v>15686.911999999998</v>
      </c>
      <c r="N826" s="90"/>
    </row>
    <row r="827" spans="1:14" x14ac:dyDescent="0.25">
      <c r="A827" s="87" t="s">
        <v>255</v>
      </c>
      <c r="B827" s="87" t="s">
        <v>217</v>
      </c>
      <c r="C827" s="89" t="s">
        <v>218</v>
      </c>
      <c r="D827" s="88" t="s">
        <v>44</v>
      </c>
      <c r="E827" s="119">
        <v>4.5999999999999996</v>
      </c>
      <c r="F827" s="120">
        <v>240.69</v>
      </c>
      <c r="G827" s="119">
        <f t="shared" si="95"/>
        <v>1107.2</v>
      </c>
      <c r="H827" s="133"/>
      <c r="I827" s="184">
        <f t="shared" si="96"/>
        <v>240.69</v>
      </c>
      <c r="J827" s="140">
        <f t="shared" si="97"/>
        <v>0</v>
      </c>
      <c r="K827" s="145">
        <f t="shared" si="98"/>
        <v>4.5999999999999996</v>
      </c>
      <c r="L827" s="145">
        <f t="shared" si="99"/>
        <v>240.69</v>
      </c>
      <c r="M827" s="146">
        <f t="shared" si="100"/>
        <v>1107.174</v>
      </c>
      <c r="N827" s="90"/>
    </row>
    <row r="828" spans="1:14" x14ac:dyDescent="0.25">
      <c r="A828" s="121"/>
      <c r="B828" s="122" t="s">
        <v>55</v>
      </c>
      <c r="C828" s="123" t="s">
        <v>219</v>
      </c>
      <c r="D828" s="121"/>
      <c r="E828" s="121"/>
      <c r="F828" s="129"/>
      <c r="G828" s="130"/>
      <c r="H828" s="137"/>
      <c r="I828" s="185"/>
      <c r="J828" s="141"/>
      <c r="K828" s="149"/>
      <c r="L828" s="149"/>
      <c r="M828" s="150"/>
      <c r="N828" s="90"/>
    </row>
    <row r="829" spans="1:14" ht="30" x14ac:dyDescent="0.25">
      <c r="A829" s="87" t="s">
        <v>258</v>
      </c>
      <c r="B829" s="87" t="s">
        <v>491</v>
      </c>
      <c r="C829" s="89" t="s">
        <v>492</v>
      </c>
      <c r="D829" s="88" t="s">
        <v>63</v>
      </c>
      <c r="E829" s="119">
        <v>400.6</v>
      </c>
      <c r="F829" s="120">
        <v>26.3</v>
      </c>
      <c r="G829" s="119">
        <f>ROUND(ROUND(F829,1)*ROUND(E829,1),1)</f>
        <v>10535.8</v>
      </c>
      <c r="H829" s="133"/>
      <c r="I829" s="184">
        <f t="shared" si="96"/>
        <v>26.3</v>
      </c>
      <c r="J829" s="140">
        <f t="shared" si="97"/>
        <v>0</v>
      </c>
      <c r="K829" s="145">
        <f t="shared" si="98"/>
        <v>400.6</v>
      </c>
      <c r="L829" s="145">
        <f t="shared" si="99"/>
        <v>26.3</v>
      </c>
      <c r="M829" s="146">
        <f t="shared" si="100"/>
        <v>10535.78</v>
      </c>
      <c r="N829" s="90"/>
    </row>
    <row r="830" spans="1:14" x14ac:dyDescent="0.25">
      <c r="A830" s="87" t="s">
        <v>261</v>
      </c>
      <c r="B830" s="87" t="s">
        <v>493</v>
      </c>
      <c r="C830" s="89" t="s">
        <v>494</v>
      </c>
      <c r="D830" s="88" t="s">
        <v>233</v>
      </c>
      <c r="E830" s="119">
        <v>2</v>
      </c>
      <c r="F830" s="120">
        <v>131.52000000000001</v>
      </c>
      <c r="G830" s="119">
        <f>ROUND(ROUND(F830,1)*ROUND(E830,1),1)</f>
        <v>263</v>
      </c>
      <c r="H830" s="133"/>
      <c r="I830" s="184">
        <f t="shared" si="96"/>
        <v>131.52000000000001</v>
      </c>
      <c r="J830" s="140">
        <f t="shared" si="97"/>
        <v>0</v>
      </c>
      <c r="K830" s="145">
        <f t="shared" si="98"/>
        <v>2</v>
      </c>
      <c r="L830" s="145">
        <f t="shared" si="99"/>
        <v>131.52000000000001</v>
      </c>
      <c r="M830" s="146">
        <f t="shared" si="100"/>
        <v>263.04000000000002</v>
      </c>
      <c r="N830" s="90"/>
    </row>
    <row r="831" spans="1:14" x14ac:dyDescent="0.25">
      <c r="A831" s="87" t="s">
        <v>264</v>
      </c>
      <c r="B831" s="87" t="s">
        <v>495</v>
      </c>
      <c r="C831" s="89" t="s">
        <v>496</v>
      </c>
      <c r="D831" s="88" t="s">
        <v>63</v>
      </c>
      <c r="E831" s="119">
        <v>2.6</v>
      </c>
      <c r="F831" s="120">
        <v>84.17</v>
      </c>
      <c r="G831" s="119">
        <f>ROUND(ROUND(F831,1)*ROUND(E831,1),1)</f>
        <v>218.9</v>
      </c>
      <c r="H831" s="133"/>
      <c r="I831" s="184">
        <f t="shared" si="96"/>
        <v>84.17</v>
      </c>
      <c r="J831" s="140">
        <f t="shared" si="97"/>
        <v>0</v>
      </c>
      <c r="K831" s="145">
        <f t="shared" si="98"/>
        <v>2.6</v>
      </c>
      <c r="L831" s="145">
        <f t="shared" si="99"/>
        <v>84.17</v>
      </c>
      <c r="M831" s="146">
        <f t="shared" si="100"/>
        <v>218.84200000000001</v>
      </c>
      <c r="N831" s="90"/>
    </row>
    <row r="832" spans="1:14" ht="30" x14ac:dyDescent="0.25">
      <c r="A832" s="87" t="s">
        <v>267</v>
      </c>
      <c r="B832" s="87" t="s">
        <v>497</v>
      </c>
      <c r="C832" s="89" t="s">
        <v>498</v>
      </c>
      <c r="D832" s="88" t="s">
        <v>233</v>
      </c>
      <c r="E832" s="119">
        <v>2</v>
      </c>
      <c r="F832" s="120">
        <v>1158.71</v>
      </c>
      <c r="G832" s="119">
        <f>ROUND(ROUND(F832,1)*ROUND(E832,1),1)</f>
        <v>2317.4</v>
      </c>
      <c r="H832" s="133"/>
      <c r="I832" s="184">
        <f t="shared" si="96"/>
        <v>1158.71</v>
      </c>
      <c r="J832" s="140">
        <f t="shared" si="97"/>
        <v>0</v>
      </c>
      <c r="K832" s="145">
        <f t="shared" si="98"/>
        <v>2</v>
      </c>
      <c r="L832" s="145">
        <f t="shared" si="99"/>
        <v>1158.71</v>
      </c>
      <c r="M832" s="146">
        <f t="shared" si="100"/>
        <v>2317.42</v>
      </c>
      <c r="N832" s="90"/>
    </row>
    <row r="833" spans="1:14" x14ac:dyDescent="0.25">
      <c r="A833" s="121"/>
      <c r="B833" s="122" t="s">
        <v>58</v>
      </c>
      <c r="C833" s="123" t="s">
        <v>223</v>
      </c>
      <c r="D833" s="121"/>
      <c r="E833" s="121"/>
      <c r="F833" s="129"/>
      <c r="G833" s="130"/>
      <c r="H833" s="137"/>
      <c r="I833" s="185"/>
      <c r="J833" s="141"/>
      <c r="K833" s="149"/>
      <c r="L833" s="149"/>
      <c r="M833" s="150"/>
      <c r="N833" s="90"/>
    </row>
    <row r="834" spans="1:14" ht="45" x14ac:dyDescent="0.25">
      <c r="A834" s="87" t="s">
        <v>270</v>
      </c>
      <c r="B834" s="87" t="s">
        <v>499</v>
      </c>
      <c r="C834" s="89" t="s">
        <v>500</v>
      </c>
      <c r="D834" s="88" t="s">
        <v>63</v>
      </c>
      <c r="E834" s="119">
        <v>394.2</v>
      </c>
      <c r="F834" s="120">
        <v>368.26</v>
      </c>
      <c r="G834" s="119">
        <f t="shared" ref="G834:G857" si="101">ROUND(ROUND(F834,1)*ROUND(E834,1),1)</f>
        <v>145183.9</v>
      </c>
      <c r="H834" s="133"/>
      <c r="I834" s="184">
        <f t="shared" si="96"/>
        <v>368.26</v>
      </c>
      <c r="J834" s="140">
        <f t="shared" si="97"/>
        <v>0</v>
      </c>
      <c r="K834" s="145">
        <f t="shared" si="98"/>
        <v>394.2</v>
      </c>
      <c r="L834" s="145">
        <f t="shared" si="99"/>
        <v>368.26</v>
      </c>
      <c r="M834" s="146">
        <f t="shared" si="100"/>
        <v>145168.092</v>
      </c>
      <c r="N834" s="90"/>
    </row>
    <row r="835" spans="1:14" ht="30" x14ac:dyDescent="0.25">
      <c r="A835" s="87" t="s">
        <v>273</v>
      </c>
      <c r="B835" s="87" t="s">
        <v>501</v>
      </c>
      <c r="C835" s="89" t="s">
        <v>502</v>
      </c>
      <c r="D835" s="88" t="s">
        <v>63</v>
      </c>
      <c r="E835" s="119">
        <v>394.2</v>
      </c>
      <c r="F835" s="120">
        <v>460.33</v>
      </c>
      <c r="G835" s="119">
        <f t="shared" si="101"/>
        <v>181450.3</v>
      </c>
      <c r="H835" s="133"/>
      <c r="I835" s="184">
        <f t="shared" si="96"/>
        <v>460.33</v>
      </c>
      <c r="J835" s="140">
        <f t="shared" si="97"/>
        <v>0</v>
      </c>
      <c r="K835" s="145">
        <f t="shared" si="98"/>
        <v>394.2</v>
      </c>
      <c r="L835" s="145">
        <f t="shared" si="99"/>
        <v>460.33</v>
      </c>
      <c r="M835" s="146">
        <f t="shared" si="100"/>
        <v>181462.08599999998</v>
      </c>
      <c r="N835" s="90"/>
    </row>
    <row r="836" spans="1:14" ht="45" x14ac:dyDescent="0.25">
      <c r="A836" s="87" t="s">
        <v>276</v>
      </c>
      <c r="B836" s="87" t="s">
        <v>503</v>
      </c>
      <c r="C836" s="89" t="s">
        <v>504</v>
      </c>
      <c r="D836" s="88" t="s">
        <v>233</v>
      </c>
      <c r="E836" s="119">
        <v>129</v>
      </c>
      <c r="F836" s="120">
        <v>159.13999999999999</v>
      </c>
      <c r="G836" s="119">
        <f t="shared" si="101"/>
        <v>20523.900000000001</v>
      </c>
      <c r="H836" s="133"/>
      <c r="I836" s="184">
        <f t="shared" si="96"/>
        <v>159.13999999999999</v>
      </c>
      <c r="J836" s="140">
        <f t="shared" si="97"/>
        <v>0</v>
      </c>
      <c r="K836" s="145">
        <f t="shared" si="98"/>
        <v>129</v>
      </c>
      <c r="L836" s="145">
        <f t="shared" si="99"/>
        <v>159.13999999999999</v>
      </c>
      <c r="M836" s="146">
        <f t="shared" si="100"/>
        <v>20529.059999999998</v>
      </c>
      <c r="N836" s="90"/>
    </row>
    <row r="837" spans="1:14" ht="30" x14ac:dyDescent="0.25">
      <c r="A837" s="87" t="s">
        <v>279</v>
      </c>
      <c r="B837" s="87" t="s">
        <v>505</v>
      </c>
      <c r="C837" s="89" t="s">
        <v>506</v>
      </c>
      <c r="D837" s="88" t="s">
        <v>233</v>
      </c>
      <c r="E837" s="119">
        <v>26</v>
      </c>
      <c r="F837" s="120">
        <v>462.96</v>
      </c>
      <c r="G837" s="119">
        <f t="shared" si="101"/>
        <v>12038</v>
      </c>
      <c r="H837" s="133"/>
      <c r="I837" s="184">
        <f t="shared" si="96"/>
        <v>462.96</v>
      </c>
      <c r="J837" s="140">
        <f t="shared" si="97"/>
        <v>0</v>
      </c>
      <c r="K837" s="145">
        <f t="shared" si="98"/>
        <v>26</v>
      </c>
      <c r="L837" s="145">
        <f t="shared" si="99"/>
        <v>462.96</v>
      </c>
      <c r="M837" s="146">
        <f t="shared" si="100"/>
        <v>12036.96</v>
      </c>
      <c r="N837" s="90"/>
    </row>
    <row r="838" spans="1:14" ht="30" x14ac:dyDescent="0.25">
      <c r="A838" s="87" t="s">
        <v>282</v>
      </c>
      <c r="B838" s="87" t="s">
        <v>507</v>
      </c>
      <c r="C838" s="89" t="s">
        <v>508</v>
      </c>
      <c r="D838" s="88" t="s">
        <v>233</v>
      </c>
      <c r="E838" s="119">
        <v>39</v>
      </c>
      <c r="F838" s="120">
        <v>436.65</v>
      </c>
      <c r="G838" s="119">
        <f t="shared" si="101"/>
        <v>17031.3</v>
      </c>
      <c r="H838" s="133"/>
      <c r="I838" s="184">
        <f t="shared" si="96"/>
        <v>436.65</v>
      </c>
      <c r="J838" s="140">
        <f t="shared" si="97"/>
        <v>0</v>
      </c>
      <c r="K838" s="145">
        <f t="shared" si="98"/>
        <v>39</v>
      </c>
      <c r="L838" s="145">
        <f t="shared" si="99"/>
        <v>436.65</v>
      </c>
      <c r="M838" s="146">
        <f t="shared" si="100"/>
        <v>17029.349999999999</v>
      </c>
      <c r="N838" s="90"/>
    </row>
    <row r="839" spans="1:14" ht="30" x14ac:dyDescent="0.25">
      <c r="A839" s="87" t="s">
        <v>285</v>
      </c>
      <c r="B839" s="87" t="s">
        <v>509</v>
      </c>
      <c r="C839" s="89" t="s">
        <v>510</v>
      </c>
      <c r="D839" s="88" t="s">
        <v>233</v>
      </c>
      <c r="E839" s="119">
        <v>64</v>
      </c>
      <c r="F839" s="120">
        <v>135.47</v>
      </c>
      <c r="G839" s="119">
        <f t="shared" si="101"/>
        <v>8672</v>
      </c>
      <c r="H839" s="133"/>
      <c r="I839" s="184">
        <f t="shared" si="96"/>
        <v>135.47</v>
      </c>
      <c r="J839" s="140">
        <f t="shared" si="97"/>
        <v>0</v>
      </c>
      <c r="K839" s="145">
        <f t="shared" si="98"/>
        <v>64</v>
      </c>
      <c r="L839" s="145">
        <f t="shared" si="99"/>
        <v>135.47</v>
      </c>
      <c r="M839" s="146">
        <f t="shared" si="100"/>
        <v>8670.08</v>
      </c>
      <c r="N839" s="90"/>
    </row>
    <row r="840" spans="1:14" ht="45" x14ac:dyDescent="0.25">
      <c r="A840" s="87" t="s">
        <v>288</v>
      </c>
      <c r="B840" s="87" t="s">
        <v>511</v>
      </c>
      <c r="C840" s="89" t="s">
        <v>512</v>
      </c>
      <c r="D840" s="88" t="s">
        <v>63</v>
      </c>
      <c r="E840" s="119">
        <v>10.5</v>
      </c>
      <c r="F840" s="120">
        <v>68.39</v>
      </c>
      <c r="G840" s="119">
        <f t="shared" si="101"/>
        <v>718.2</v>
      </c>
      <c r="H840" s="133"/>
      <c r="I840" s="184">
        <f t="shared" si="96"/>
        <v>68.39</v>
      </c>
      <c r="J840" s="140">
        <f t="shared" si="97"/>
        <v>0</v>
      </c>
      <c r="K840" s="145">
        <f t="shared" si="98"/>
        <v>10.5</v>
      </c>
      <c r="L840" s="145">
        <f t="shared" si="99"/>
        <v>68.39</v>
      </c>
      <c r="M840" s="146">
        <f t="shared" si="100"/>
        <v>718.09500000000003</v>
      </c>
      <c r="N840" s="90"/>
    </row>
    <row r="841" spans="1:14" ht="30" x14ac:dyDescent="0.25">
      <c r="A841" s="87" t="s">
        <v>291</v>
      </c>
      <c r="B841" s="87" t="s">
        <v>513</v>
      </c>
      <c r="C841" s="89" t="s">
        <v>514</v>
      </c>
      <c r="D841" s="88" t="s">
        <v>63</v>
      </c>
      <c r="E841" s="119">
        <v>10.5</v>
      </c>
      <c r="F841" s="120">
        <v>126.26</v>
      </c>
      <c r="G841" s="119">
        <f t="shared" si="101"/>
        <v>1326.2</v>
      </c>
      <c r="H841" s="133"/>
      <c r="I841" s="184">
        <f t="shared" si="96"/>
        <v>126.26</v>
      </c>
      <c r="J841" s="140">
        <f t="shared" si="97"/>
        <v>0</v>
      </c>
      <c r="K841" s="145">
        <f t="shared" si="98"/>
        <v>10.5</v>
      </c>
      <c r="L841" s="145">
        <f t="shared" si="99"/>
        <v>126.26</v>
      </c>
      <c r="M841" s="146">
        <f t="shared" si="100"/>
        <v>1325.73</v>
      </c>
      <c r="N841" s="90"/>
    </row>
    <row r="842" spans="1:14" ht="30" x14ac:dyDescent="0.25">
      <c r="A842" s="87" t="s">
        <v>294</v>
      </c>
      <c r="B842" s="87" t="s">
        <v>247</v>
      </c>
      <c r="C842" s="89" t="s">
        <v>248</v>
      </c>
      <c r="D842" s="88" t="s">
        <v>63</v>
      </c>
      <c r="E842" s="119">
        <v>210.6</v>
      </c>
      <c r="F842" s="120">
        <v>36.83</v>
      </c>
      <c r="G842" s="119">
        <f t="shared" si="101"/>
        <v>7750.1</v>
      </c>
      <c r="H842" s="133"/>
      <c r="I842" s="184">
        <f t="shared" si="96"/>
        <v>36.83</v>
      </c>
      <c r="J842" s="140">
        <f t="shared" si="97"/>
        <v>0</v>
      </c>
      <c r="K842" s="145">
        <f t="shared" si="98"/>
        <v>210.6</v>
      </c>
      <c r="L842" s="145">
        <f t="shared" si="99"/>
        <v>36.83</v>
      </c>
      <c r="M842" s="146">
        <f t="shared" si="100"/>
        <v>7756.3979999999992</v>
      </c>
      <c r="N842" s="90"/>
    </row>
    <row r="843" spans="1:14" x14ac:dyDescent="0.25">
      <c r="A843" s="87" t="s">
        <v>297</v>
      </c>
      <c r="B843" s="87" t="s">
        <v>250</v>
      </c>
      <c r="C843" s="89" t="s">
        <v>251</v>
      </c>
      <c r="D843" s="88" t="s">
        <v>63</v>
      </c>
      <c r="E843" s="119">
        <v>210.6</v>
      </c>
      <c r="F843" s="120">
        <v>27.62</v>
      </c>
      <c r="G843" s="119">
        <f t="shared" si="101"/>
        <v>5812.6</v>
      </c>
      <c r="H843" s="133"/>
      <c r="I843" s="184">
        <f t="shared" si="96"/>
        <v>27.62</v>
      </c>
      <c r="J843" s="140">
        <f t="shared" si="97"/>
        <v>0</v>
      </c>
      <c r="K843" s="145">
        <f t="shared" si="98"/>
        <v>210.6</v>
      </c>
      <c r="L843" s="145">
        <f t="shared" si="99"/>
        <v>27.62</v>
      </c>
      <c r="M843" s="146">
        <f t="shared" si="100"/>
        <v>5816.7719999999999</v>
      </c>
      <c r="N843" s="90"/>
    </row>
    <row r="844" spans="1:14" ht="45" x14ac:dyDescent="0.25">
      <c r="A844" s="87" t="s">
        <v>298</v>
      </c>
      <c r="B844" s="87" t="s">
        <v>515</v>
      </c>
      <c r="C844" s="89" t="s">
        <v>516</v>
      </c>
      <c r="D844" s="88" t="s">
        <v>63</v>
      </c>
      <c r="E844" s="119">
        <v>4.8</v>
      </c>
      <c r="F844" s="120">
        <v>103.9</v>
      </c>
      <c r="G844" s="119">
        <f t="shared" si="101"/>
        <v>498.7</v>
      </c>
      <c r="H844" s="133"/>
      <c r="I844" s="184">
        <f t="shared" si="96"/>
        <v>103.9</v>
      </c>
      <c r="J844" s="140">
        <f t="shared" si="97"/>
        <v>0</v>
      </c>
      <c r="K844" s="145">
        <f t="shared" si="98"/>
        <v>4.8</v>
      </c>
      <c r="L844" s="145">
        <f t="shared" si="99"/>
        <v>103.9</v>
      </c>
      <c r="M844" s="146">
        <f t="shared" si="100"/>
        <v>498.72</v>
      </c>
      <c r="N844" s="90"/>
    </row>
    <row r="845" spans="1:14" ht="30" x14ac:dyDescent="0.25">
      <c r="A845" s="87" t="s">
        <v>299</v>
      </c>
      <c r="B845" s="87" t="s">
        <v>517</v>
      </c>
      <c r="C845" s="89" t="s">
        <v>518</v>
      </c>
      <c r="D845" s="88" t="s">
        <v>63</v>
      </c>
      <c r="E845" s="119">
        <v>4.8</v>
      </c>
      <c r="F845" s="120">
        <v>302.5</v>
      </c>
      <c r="G845" s="119">
        <f t="shared" si="101"/>
        <v>1452</v>
      </c>
      <c r="H845" s="133"/>
      <c r="I845" s="184">
        <f t="shared" si="96"/>
        <v>302.5</v>
      </c>
      <c r="J845" s="140">
        <f t="shared" si="97"/>
        <v>0</v>
      </c>
      <c r="K845" s="145">
        <f t="shared" si="98"/>
        <v>4.8</v>
      </c>
      <c r="L845" s="145">
        <f t="shared" si="99"/>
        <v>302.5</v>
      </c>
      <c r="M845" s="146">
        <f t="shared" si="100"/>
        <v>1452</v>
      </c>
      <c r="N845" s="90"/>
    </row>
    <row r="846" spans="1:14" ht="30" x14ac:dyDescent="0.25">
      <c r="A846" s="87" t="s">
        <v>300</v>
      </c>
      <c r="B846" s="87" t="s">
        <v>519</v>
      </c>
      <c r="C846" s="89" t="s">
        <v>520</v>
      </c>
      <c r="D846" s="88" t="s">
        <v>233</v>
      </c>
      <c r="E846" s="119">
        <v>2</v>
      </c>
      <c r="F846" s="120">
        <v>407.72</v>
      </c>
      <c r="G846" s="119">
        <f t="shared" si="101"/>
        <v>815.4</v>
      </c>
      <c r="H846" s="133"/>
      <c r="I846" s="184">
        <f t="shared" si="96"/>
        <v>407.72</v>
      </c>
      <c r="J846" s="140">
        <f t="shared" si="97"/>
        <v>0</v>
      </c>
      <c r="K846" s="145">
        <f t="shared" si="98"/>
        <v>2</v>
      </c>
      <c r="L846" s="145">
        <f t="shared" si="99"/>
        <v>407.72</v>
      </c>
      <c r="M846" s="146">
        <f t="shared" si="100"/>
        <v>815.44</v>
      </c>
      <c r="N846" s="90"/>
    </row>
    <row r="847" spans="1:14" x14ac:dyDescent="0.25">
      <c r="A847" s="87" t="s">
        <v>301</v>
      </c>
      <c r="B847" s="87" t="s">
        <v>521</v>
      </c>
      <c r="C847" s="89" t="s">
        <v>522</v>
      </c>
      <c r="D847" s="88" t="s">
        <v>233</v>
      </c>
      <c r="E847" s="119">
        <v>2</v>
      </c>
      <c r="F847" s="120">
        <v>90.75</v>
      </c>
      <c r="G847" s="119">
        <f t="shared" si="101"/>
        <v>181.6</v>
      </c>
      <c r="H847" s="133"/>
      <c r="I847" s="184">
        <f t="shared" si="96"/>
        <v>90.75</v>
      </c>
      <c r="J847" s="140">
        <f t="shared" si="97"/>
        <v>0</v>
      </c>
      <c r="K847" s="145">
        <f t="shared" si="98"/>
        <v>2</v>
      </c>
      <c r="L847" s="145">
        <f t="shared" si="99"/>
        <v>90.75</v>
      </c>
      <c r="M847" s="146">
        <f t="shared" si="100"/>
        <v>181.5</v>
      </c>
      <c r="N847" s="90"/>
    </row>
    <row r="848" spans="1:14" ht="45" x14ac:dyDescent="0.25">
      <c r="A848" s="87" t="s">
        <v>302</v>
      </c>
      <c r="B848" s="87" t="s">
        <v>523</v>
      </c>
      <c r="C848" s="89" t="s">
        <v>524</v>
      </c>
      <c r="D848" s="88" t="s">
        <v>233</v>
      </c>
      <c r="E848" s="119">
        <v>2</v>
      </c>
      <c r="F848" s="120">
        <v>457.7</v>
      </c>
      <c r="G848" s="119">
        <f t="shared" si="101"/>
        <v>915.4</v>
      </c>
      <c r="H848" s="133"/>
      <c r="I848" s="184">
        <f t="shared" si="96"/>
        <v>457.7</v>
      </c>
      <c r="J848" s="140">
        <f t="shared" si="97"/>
        <v>0</v>
      </c>
      <c r="K848" s="145">
        <f t="shared" si="98"/>
        <v>2</v>
      </c>
      <c r="L848" s="145">
        <f t="shared" si="99"/>
        <v>457.7</v>
      </c>
      <c r="M848" s="146">
        <f t="shared" si="100"/>
        <v>915.4</v>
      </c>
      <c r="N848" s="90"/>
    </row>
    <row r="849" spans="1:14" ht="30" x14ac:dyDescent="0.25">
      <c r="A849" s="87" t="s">
        <v>303</v>
      </c>
      <c r="B849" s="87" t="s">
        <v>525</v>
      </c>
      <c r="C849" s="89" t="s">
        <v>526</v>
      </c>
      <c r="D849" s="88" t="s">
        <v>233</v>
      </c>
      <c r="E849" s="119">
        <v>2</v>
      </c>
      <c r="F849" s="120">
        <v>4031.15</v>
      </c>
      <c r="G849" s="119">
        <f t="shared" si="101"/>
        <v>8062.4</v>
      </c>
      <c r="H849" s="133"/>
      <c r="I849" s="184">
        <f t="shared" si="96"/>
        <v>4031.15</v>
      </c>
      <c r="J849" s="140">
        <f t="shared" si="97"/>
        <v>0</v>
      </c>
      <c r="K849" s="145">
        <f t="shared" si="98"/>
        <v>2</v>
      </c>
      <c r="L849" s="145">
        <f t="shared" si="99"/>
        <v>4031.15</v>
      </c>
      <c r="M849" s="146">
        <f t="shared" si="100"/>
        <v>8062.3</v>
      </c>
      <c r="N849" s="90"/>
    </row>
    <row r="850" spans="1:14" ht="30" x14ac:dyDescent="0.25">
      <c r="A850" s="87" t="s">
        <v>304</v>
      </c>
      <c r="B850" s="87" t="s">
        <v>527</v>
      </c>
      <c r="C850" s="89" t="s">
        <v>528</v>
      </c>
      <c r="D850" s="88" t="s">
        <v>233</v>
      </c>
      <c r="E850" s="119">
        <v>2</v>
      </c>
      <c r="F850" s="120">
        <v>131.52000000000001</v>
      </c>
      <c r="G850" s="119">
        <f t="shared" si="101"/>
        <v>263</v>
      </c>
      <c r="H850" s="133"/>
      <c r="I850" s="184">
        <f t="shared" si="96"/>
        <v>131.52000000000001</v>
      </c>
      <c r="J850" s="140">
        <f t="shared" si="97"/>
        <v>0</v>
      </c>
      <c r="K850" s="145">
        <f t="shared" si="98"/>
        <v>2</v>
      </c>
      <c r="L850" s="145">
        <f t="shared" si="99"/>
        <v>131.52000000000001</v>
      </c>
      <c r="M850" s="146">
        <f t="shared" si="100"/>
        <v>263.04000000000002</v>
      </c>
      <c r="N850" s="90"/>
    </row>
    <row r="851" spans="1:14" ht="30" x14ac:dyDescent="0.25">
      <c r="A851" s="87" t="s">
        <v>305</v>
      </c>
      <c r="B851" s="87" t="s">
        <v>529</v>
      </c>
      <c r="C851" s="89" t="s">
        <v>530</v>
      </c>
      <c r="D851" s="88" t="s">
        <v>233</v>
      </c>
      <c r="E851" s="119">
        <v>2</v>
      </c>
      <c r="F851" s="120">
        <v>5188.54</v>
      </c>
      <c r="G851" s="119">
        <f t="shared" si="101"/>
        <v>10377</v>
      </c>
      <c r="H851" s="133"/>
      <c r="I851" s="184">
        <f t="shared" si="96"/>
        <v>5188.54</v>
      </c>
      <c r="J851" s="140">
        <f t="shared" si="97"/>
        <v>0</v>
      </c>
      <c r="K851" s="145">
        <f t="shared" si="98"/>
        <v>2</v>
      </c>
      <c r="L851" s="145">
        <f t="shared" si="99"/>
        <v>5188.54</v>
      </c>
      <c r="M851" s="146">
        <f t="shared" si="100"/>
        <v>10377.08</v>
      </c>
      <c r="N851" s="90"/>
    </row>
    <row r="852" spans="1:14" x14ac:dyDescent="0.25">
      <c r="A852" s="87" t="s">
        <v>308</v>
      </c>
      <c r="B852" s="87" t="s">
        <v>531</v>
      </c>
      <c r="C852" s="89" t="s">
        <v>532</v>
      </c>
      <c r="D852" s="88" t="s">
        <v>63</v>
      </c>
      <c r="E852" s="119">
        <v>10.5</v>
      </c>
      <c r="F852" s="120">
        <v>19.73</v>
      </c>
      <c r="G852" s="119">
        <f t="shared" si="101"/>
        <v>206.9</v>
      </c>
      <c r="H852" s="133"/>
      <c r="I852" s="184">
        <f t="shared" si="96"/>
        <v>19.73</v>
      </c>
      <c r="J852" s="140">
        <f t="shared" si="97"/>
        <v>0</v>
      </c>
      <c r="K852" s="145">
        <f t="shared" si="98"/>
        <v>10.5</v>
      </c>
      <c r="L852" s="145">
        <f t="shared" si="99"/>
        <v>19.73</v>
      </c>
      <c r="M852" s="146">
        <f t="shared" si="100"/>
        <v>207.16499999999999</v>
      </c>
      <c r="N852" s="90"/>
    </row>
    <row r="853" spans="1:14" ht="30" x14ac:dyDescent="0.25">
      <c r="A853" s="87" t="s">
        <v>311</v>
      </c>
      <c r="B853" s="87" t="s">
        <v>533</v>
      </c>
      <c r="C853" s="89" t="s">
        <v>534</v>
      </c>
      <c r="D853" s="88" t="s">
        <v>63</v>
      </c>
      <c r="E853" s="119">
        <v>10.5</v>
      </c>
      <c r="F853" s="120">
        <v>34.200000000000003</v>
      </c>
      <c r="G853" s="119">
        <f t="shared" si="101"/>
        <v>359.1</v>
      </c>
      <c r="H853" s="133"/>
      <c r="I853" s="184">
        <f t="shared" si="96"/>
        <v>34.200000000000003</v>
      </c>
      <c r="J853" s="140">
        <f t="shared" si="97"/>
        <v>0</v>
      </c>
      <c r="K853" s="145">
        <f t="shared" si="98"/>
        <v>10.5</v>
      </c>
      <c r="L853" s="145">
        <f t="shared" si="99"/>
        <v>34.200000000000003</v>
      </c>
      <c r="M853" s="146">
        <f t="shared" si="100"/>
        <v>359.1</v>
      </c>
      <c r="N853" s="90"/>
    </row>
    <row r="854" spans="1:14" ht="30" x14ac:dyDescent="0.25">
      <c r="A854" s="87" t="s">
        <v>314</v>
      </c>
      <c r="B854" s="87" t="s">
        <v>535</v>
      </c>
      <c r="C854" s="89" t="s">
        <v>536</v>
      </c>
      <c r="D854" s="88" t="s">
        <v>233</v>
      </c>
      <c r="E854" s="119">
        <v>1</v>
      </c>
      <c r="F854" s="120">
        <v>13383.68</v>
      </c>
      <c r="G854" s="119">
        <f t="shared" si="101"/>
        <v>13383.7</v>
      </c>
      <c r="H854" s="133"/>
      <c r="I854" s="184">
        <f t="shared" si="96"/>
        <v>13383.68</v>
      </c>
      <c r="J854" s="140">
        <f t="shared" si="97"/>
        <v>0</v>
      </c>
      <c r="K854" s="145">
        <f t="shared" si="98"/>
        <v>1</v>
      </c>
      <c r="L854" s="145">
        <f t="shared" si="99"/>
        <v>13383.68</v>
      </c>
      <c r="M854" s="146">
        <f t="shared" si="100"/>
        <v>13383.68</v>
      </c>
      <c r="N854" s="90"/>
    </row>
    <row r="855" spans="1:14" x14ac:dyDescent="0.25">
      <c r="A855" s="87" t="s">
        <v>317</v>
      </c>
      <c r="B855" s="87" t="s">
        <v>537</v>
      </c>
      <c r="C855" s="89" t="s">
        <v>538</v>
      </c>
      <c r="D855" s="88" t="s">
        <v>233</v>
      </c>
      <c r="E855" s="119">
        <v>2</v>
      </c>
      <c r="F855" s="120">
        <v>399.83</v>
      </c>
      <c r="G855" s="119">
        <f t="shared" si="101"/>
        <v>799.6</v>
      </c>
      <c r="H855" s="133"/>
      <c r="I855" s="184">
        <f t="shared" si="96"/>
        <v>399.83</v>
      </c>
      <c r="J855" s="140">
        <f t="shared" si="97"/>
        <v>0</v>
      </c>
      <c r="K855" s="145">
        <f t="shared" si="98"/>
        <v>2</v>
      </c>
      <c r="L855" s="145">
        <f t="shared" si="99"/>
        <v>399.83</v>
      </c>
      <c r="M855" s="146">
        <f t="shared" si="100"/>
        <v>799.66</v>
      </c>
      <c r="N855" s="90"/>
    </row>
    <row r="856" spans="1:14" x14ac:dyDescent="0.25">
      <c r="A856" s="87" t="s">
        <v>320</v>
      </c>
      <c r="B856" s="87" t="s">
        <v>539</v>
      </c>
      <c r="C856" s="89" t="s">
        <v>540</v>
      </c>
      <c r="D856" s="88" t="s">
        <v>233</v>
      </c>
      <c r="E856" s="119">
        <v>2</v>
      </c>
      <c r="F856" s="120">
        <v>664.19</v>
      </c>
      <c r="G856" s="119">
        <f t="shared" si="101"/>
        <v>1328.4</v>
      </c>
      <c r="H856" s="133"/>
      <c r="I856" s="184">
        <f t="shared" si="96"/>
        <v>664.19</v>
      </c>
      <c r="J856" s="140">
        <f t="shared" si="97"/>
        <v>0</v>
      </c>
      <c r="K856" s="145">
        <f t="shared" si="98"/>
        <v>2</v>
      </c>
      <c r="L856" s="145">
        <f t="shared" si="99"/>
        <v>664.19</v>
      </c>
      <c r="M856" s="146">
        <f t="shared" si="100"/>
        <v>1328.38</v>
      </c>
      <c r="N856" s="90"/>
    </row>
    <row r="857" spans="1:14" ht="30" x14ac:dyDescent="0.25">
      <c r="A857" s="87" t="s">
        <v>323</v>
      </c>
      <c r="B857" s="87" t="s">
        <v>324</v>
      </c>
      <c r="C857" s="89" t="s">
        <v>325</v>
      </c>
      <c r="D857" s="88" t="s">
        <v>63</v>
      </c>
      <c r="E857" s="119">
        <v>416.1</v>
      </c>
      <c r="F857" s="120">
        <v>9.2100000000000009</v>
      </c>
      <c r="G857" s="119">
        <f t="shared" si="101"/>
        <v>3828.1</v>
      </c>
      <c r="H857" s="133"/>
      <c r="I857" s="184">
        <f t="shared" si="96"/>
        <v>9.2100000000000009</v>
      </c>
      <c r="J857" s="140">
        <f t="shared" si="97"/>
        <v>0</v>
      </c>
      <c r="K857" s="145">
        <f t="shared" si="98"/>
        <v>416.1</v>
      </c>
      <c r="L857" s="145">
        <f t="shared" si="99"/>
        <v>9.2100000000000009</v>
      </c>
      <c r="M857" s="146">
        <f t="shared" si="100"/>
        <v>3832.2810000000004</v>
      </c>
      <c r="N857" s="90"/>
    </row>
    <row r="858" spans="1:14" x14ac:dyDescent="0.25">
      <c r="A858" s="121"/>
      <c r="B858" s="122" t="s">
        <v>39</v>
      </c>
      <c r="C858" s="123" t="s">
        <v>326</v>
      </c>
      <c r="D858" s="121"/>
      <c r="E858" s="121"/>
      <c r="F858" s="129"/>
      <c r="G858" s="130"/>
      <c r="H858" s="137"/>
      <c r="I858" s="185"/>
      <c r="J858" s="141"/>
      <c r="K858" s="149"/>
      <c r="L858" s="149"/>
      <c r="M858" s="150"/>
      <c r="N858" s="90"/>
    </row>
    <row r="859" spans="1:14" ht="45" x14ac:dyDescent="0.25">
      <c r="A859" s="87" t="s">
        <v>327</v>
      </c>
      <c r="B859" s="87" t="s">
        <v>328</v>
      </c>
      <c r="C859" s="89" t="s">
        <v>329</v>
      </c>
      <c r="D859" s="88" t="s">
        <v>63</v>
      </c>
      <c r="E859" s="119">
        <v>64.599999999999994</v>
      </c>
      <c r="F859" s="120">
        <v>281.94</v>
      </c>
      <c r="G859" s="119">
        <f t="shared" ref="G859:G880" si="102">ROUND(ROUND(F859,1)*ROUND(E859,1),1)</f>
        <v>18210.7</v>
      </c>
      <c r="H859" s="133"/>
      <c r="I859" s="184">
        <f t="shared" si="96"/>
        <v>281.94</v>
      </c>
      <c r="J859" s="140">
        <f t="shared" si="97"/>
        <v>0</v>
      </c>
      <c r="K859" s="145">
        <f t="shared" si="98"/>
        <v>64.599999999999994</v>
      </c>
      <c r="L859" s="145">
        <f t="shared" si="99"/>
        <v>281.94</v>
      </c>
      <c r="M859" s="146">
        <f t="shared" si="100"/>
        <v>18213.323999999997</v>
      </c>
      <c r="N859" s="90"/>
    </row>
    <row r="860" spans="1:14" x14ac:dyDescent="0.25">
      <c r="A860" s="87" t="s">
        <v>330</v>
      </c>
      <c r="B860" s="87" t="s">
        <v>331</v>
      </c>
      <c r="C860" s="89" t="s">
        <v>332</v>
      </c>
      <c r="D860" s="88" t="s">
        <v>80</v>
      </c>
      <c r="E860" s="119">
        <v>12.9</v>
      </c>
      <c r="F860" s="120">
        <v>2385.6799999999998</v>
      </c>
      <c r="G860" s="119">
        <f t="shared" si="102"/>
        <v>30775.5</v>
      </c>
      <c r="H860" s="133"/>
      <c r="I860" s="184">
        <f t="shared" si="96"/>
        <v>2385.6799999999998</v>
      </c>
      <c r="J860" s="140">
        <f t="shared" si="97"/>
        <v>0</v>
      </c>
      <c r="K860" s="145">
        <f t="shared" si="98"/>
        <v>12.9</v>
      </c>
      <c r="L860" s="145">
        <f t="shared" si="99"/>
        <v>2385.6799999999998</v>
      </c>
      <c r="M860" s="146">
        <f t="shared" si="100"/>
        <v>30775.271999999997</v>
      </c>
      <c r="N860" s="90"/>
    </row>
    <row r="861" spans="1:14" x14ac:dyDescent="0.25">
      <c r="A861" s="87" t="s">
        <v>333</v>
      </c>
      <c r="B861" s="87" t="s">
        <v>334</v>
      </c>
      <c r="C861" s="89" t="s">
        <v>335</v>
      </c>
      <c r="D861" s="88" t="s">
        <v>63</v>
      </c>
      <c r="E861" s="119">
        <v>64.599999999999994</v>
      </c>
      <c r="F861" s="120">
        <v>136.78</v>
      </c>
      <c r="G861" s="119">
        <f t="shared" si="102"/>
        <v>8837.2999999999993</v>
      </c>
      <c r="H861" s="133"/>
      <c r="I861" s="184">
        <f t="shared" si="96"/>
        <v>136.78</v>
      </c>
      <c r="J861" s="140">
        <f t="shared" si="97"/>
        <v>0</v>
      </c>
      <c r="K861" s="145">
        <f t="shared" si="98"/>
        <v>64.599999999999994</v>
      </c>
      <c r="L861" s="145">
        <f t="shared" si="99"/>
        <v>136.78</v>
      </c>
      <c r="M861" s="146">
        <f t="shared" si="100"/>
        <v>8835.9879999999994</v>
      </c>
      <c r="N861" s="90"/>
    </row>
    <row r="862" spans="1:14" ht="45" x14ac:dyDescent="0.25">
      <c r="A862" s="87" t="s">
        <v>336</v>
      </c>
      <c r="B862" s="87" t="s">
        <v>337</v>
      </c>
      <c r="C862" s="89" t="s">
        <v>338</v>
      </c>
      <c r="D862" s="88" t="s">
        <v>63</v>
      </c>
      <c r="E862" s="119">
        <v>3.4</v>
      </c>
      <c r="F862" s="120">
        <v>281.94</v>
      </c>
      <c r="G862" s="119">
        <f t="shared" si="102"/>
        <v>958.5</v>
      </c>
      <c r="H862" s="133"/>
      <c r="I862" s="184">
        <f t="shared" si="96"/>
        <v>281.94</v>
      </c>
      <c r="J862" s="140">
        <f t="shared" si="97"/>
        <v>0</v>
      </c>
      <c r="K862" s="145">
        <f t="shared" si="98"/>
        <v>3.4</v>
      </c>
      <c r="L862" s="145">
        <f t="shared" si="99"/>
        <v>281.94</v>
      </c>
      <c r="M862" s="146">
        <f t="shared" si="100"/>
        <v>958.596</v>
      </c>
      <c r="N862" s="90"/>
    </row>
    <row r="863" spans="1:14" x14ac:dyDescent="0.25">
      <c r="A863" s="87" t="s">
        <v>339</v>
      </c>
      <c r="B863" s="87" t="s">
        <v>331</v>
      </c>
      <c r="C863" s="89" t="s">
        <v>332</v>
      </c>
      <c r="D863" s="88" t="s">
        <v>80</v>
      </c>
      <c r="E863" s="119">
        <v>0.7</v>
      </c>
      <c r="F863" s="120">
        <v>2385.6799999999998</v>
      </c>
      <c r="G863" s="119">
        <f t="shared" si="102"/>
        <v>1670</v>
      </c>
      <c r="H863" s="133"/>
      <c r="I863" s="184">
        <f t="shared" si="96"/>
        <v>2385.6799999999998</v>
      </c>
      <c r="J863" s="140">
        <f t="shared" si="97"/>
        <v>0</v>
      </c>
      <c r="K863" s="145">
        <f t="shared" si="98"/>
        <v>0.7</v>
      </c>
      <c r="L863" s="145">
        <f t="shared" si="99"/>
        <v>2385.6799999999998</v>
      </c>
      <c r="M863" s="146">
        <f t="shared" si="100"/>
        <v>1669.9759999999999</v>
      </c>
      <c r="N863" s="90"/>
    </row>
    <row r="864" spans="1:14" ht="30" x14ac:dyDescent="0.25">
      <c r="A864" s="87" t="s">
        <v>340</v>
      </c>
      <c r="B864" s="87" t="s">
        <v>341</v>
      </c>
      <c r="C864" s="89" t="s">
        <v>342</v>
      </c>
      <c r="D864" s="88" t="s">
        <v>63</v>
      </c>
      <c r="E864" s="119">
        <v>22.1</v>
      </c>
      <c r="F864" s="120">
        <v>190.09</v>
      </c>
      <c r="G864" s="119">
        <f t="shared" si="102"/>
        <v>4201.2</v>
      </c>
      <c r="H864" s="133"/>
      <c r="I864" s="184">
        <f t="shared" si="96"/>
        <v>190.09</v>
      </c>
      <c r="J864" s="140">
        <f t="shared" si="97"/>
        <v>0</v>
      </c>
      <c r="K864" s="145">
        <f t="shared" si="98"/>
        <v>22.1</v>
      </c>
      <c r="L864" s="145">
        <f t="shared" si="99"/>
        <v>190.09</v>
      </c>
      <c r="M864" s="146">
        <f t="shared" si="100"/>
        <v>4200.9890000000005</v>
      </c>
      <c r="N864" s="90"/>
    </row>
    <row r="865" spans="1:14" x14ac:dyDescent="0.25">
      <c r="A865" s="87" t="s">
        <v>343</v>
      </c>
      <c r="B865" s="87" t="s">
        <v>331</v>
      </c>
      <c r="C865" s="89" t="s">
        <v>332</v>
      </c>
      <c r="D865" s="88" t="s">
        <v>80</v>
      </c>
      <c r="E865" s="119">
        <v>4.4000000000000004</v>
      </c>
      <c r="F865" s="120">
        <v>2385.6799999999998</v>
      </c>
      <c r="G865" s="119">
        <f t="shared" si="102"/>
        <v>10497.1</v>
      </c>
      <c r="H865" s="133"/>
      <c r="I865" s="184">
        <f t="shared" si="96"/>
        <v>2385.6799999999998</v>
      </c>
      <c r="J865" s="140">
        <f t="shared" si="97"/>
        <v>0</v>
      </c>
      <c r="K865" s="145">
        <f t="shared" si="98"/>
        <v>4.4000000000000004</v>
      </c>
      <c r="L865" s="145">
        <f t="shared" si="99"/>
        <v>2385.6799999999998</v>
      </c>
      <c r="M865" s="146">
        <f t="shared" si="100"/>
        <v>10496.992</v>
      </c>
      <c r="N865" s="90"/>
    </row>
    <row r="866" spans="1:14" ht="30" x14ac:dyDescent="0.25">
      <c r="A866" s="87" t="s">
        <v>344</v>
      </c>
      <c r="B866" s="87" t="s">
        <v>345</v>
      </c>
      <c r="C866" s="89" t="s">
        <v>346</v>
      </c>
      <c r="D866" s="88" t="s">
        <v>63</v>
      </c>
      <c r="E866" s="119">
        <v>44.2</v>
      </c>
      <c r="F866" s="120">
        <v>46.03</v>
      </c>
      <c r="G866" s="119">
        <f t="shared" si="102"/>
        <v>2033.2</v>
      </c>
      <c r="H866" s="133"/>
      <c r="I866" s="184">
        <f t="shared" si="96"/>
        <v>46.03</v>
      </c>
      <c r="J866" s="140">
        <f t="shared" si="97"/>
        <v>0</v>
      </c>
      <c r="K866" s="145">
        <f t="shared" si="98"/>
        <v>44.2</v>
      </c>
      <c r="L866" s="145">
        <f t="shared" si="99"/>
        <v>46.03</v>
      </c>
      <c r="M866" s="146">
        <f t="shared" si="100"/>
        <v>2034.5260000000003</v>
      </c>
      <c r="N866" s="90"/>
    </row>
    <row r="867" spans="1:14" x14ac:dyDescent="0.25">
      <c r="A867" s="87" t="s">
        <v>347</v>
      </c>
      <c r="B867" s="87" t="s">
        <v>348</v>
      </c>
      <c r="C867" s="89" t="s">
        <v>349</v>
      </c>
      <c r="D867" s="88" t="s">
        <v>63</v>
      </c>
      <c r="E867" s="119">
        <v>109.1</v>
      </c>
      <c r="F867" s="120">
        <v>55.24</v>
      </c>
      <c r="G867" s="119">
        <f t="shared" si="102"/>
        <v>6022.3</v>
      </c>
      <c r="H867" s="133">
        <v>-109.1</v>
      </c>
      <c r="I867" s="184">
        <f t="shared" si="96"/>
        <v>55.24</v>
      </c>
      <c r="J867" s="140">
        <f t="shared" si="97"/>
        <v>-6026.6840000000002</v>
      </c>
      <c r="K867" s="145">
        <f t="shared" si="98"/>
        <v>0</v>
      </c>
      <c r="L867" s="145">
        <f t="shared" si="99"/>
        <v>55.24</v>
      </c>
      <c r="M867" s="146">
        <f t="shared" si="100"/>
        <v>0</v>
      </c>
      <c r="N867" s="90"/>
    </row>
    <row r="868" spans="1:14" ht="30" x14ac:dyDescent="0.25">
      <c r="A868" s="87" t="s">
        <v>350</v>
      </c>
      <c r="B868" s="87" t="s">
        <v>351</v>
      </c>
      <c r="C868" s="89" t="s">
        <v>352</v>
      </c>
      <c r="D868" s="88" t="s">
        <v>63</v>
      </c>
      <c r="E868" s="119">
        <v>283</v>
      </c>
      <c r="F868" s="120">
        <v>149.94</v>
      </c>
      <c r="G868" s="119">
        <f t="shared" si="102"/>
        <v>42421.7</v>
      </c>
      <c r="H868" s="133"/>
      <c r="I868" s="184">
        <f t="shared" si="96"/>
        <v>149.94</v>
      </c>
      <c r="J868" s="140">
        <f t="shared" si="97"/>
        <v>0</v>
      </c>
      <c r="K868" s="145">
        <f t="shared" si="98"/>
        <v>283</v>
      </c>
      <c r="L868" s="145">
        <f t="shared" si="99"/>
        <v>149.94</v>
      </c>
      <c r="M868" s="146">
        <f t="shared" si="100"/>
        <v>42433.02</v>
      </c>
      <c r="N868" s="90"/>
    </row>
    <row r="869" spans="1:14" ht="30" x14ac:dyDescent="0.25">
      <c r="A869" s="87" t="s">
        <v>353</v>
      </c>
      <c r="B869" s="87" t="s">
        <v>438</v>
      </c>
      <c r="C869" s="89" t="s">
        <v>439</v>
      </c>
      <c r="D869" s="88" t="s">
        <v>63</v>
      </c>
      <c r="E869" s="119">
        <v>5.6</v>
      </c>
      <c r="F869" s="120">
        <v>209.12</v>
      </c>
      <c r="G869" s="119">
        <f t="shared" si="102"/>
        <v>1171</v>
      </c>
      <c r="H869" s="133"/>
      <c r="I869" s="184">
        <f t="shared" si="96"/>
        <v>209.12</v>
      </c>
      <c r="J869" s="140">
        <f t="shared" si="97"/>
        <v>0</v>
      </c>
      <c r="K869" s="145">
        <f t="shared" si="98"/>
        <v>5.6</v>
      </c>
      <c r="L869" s="145">
        <f t="shared" si="99"/>
        <v>209.12</v>
      </c>
      <c r="M869" s="146">
        <f t="shared" si="100"/>
        <v>1171.0719999999999</v>
      </c>
      <c r="N869" s="90"/>
    </row>
    <row r="870" spans="1:14" ht="30" x14ac:dyDescent="0.25">
      <c r="A870" s="87" t="s">
        <v>356</v>
      </c>
      <c r="B870" s="87" t="s">
        <v>354</v>
      </c>
      <c r="C870" s="89" t="s">
        <v>355</v>
      </c>
      <c r="D870" s="88" t="s">
        <v>63</v>
      </c>
      <c r="E870" s="119">
        <v>109.1</v>
      </c>
      <c r="F870" s="120">
        <v>87.65</v>
      </c>
      <c r="G870" s="119">
        <f t="shared" si="102"/>
        <v>9568.1</v>
      </c>
      <c r="H870" s="133">
        <v>-109.1</v>
      </c>
      <c r="I870" s="184">
        <f t="shared" si="96"/>
        <v>87.65</v>
      </c>
      <c r="J870" s="140">
        <f t="shared" si="97"/>
        <v>-9562.6149999999998</v>
      </c>
      <c r="K870" s="145">
        <f t="shared" si="98"/>
        <v>0</v>
      </c>
      <c r="L870" s="145">
        <f t="shared" si="99"/>
        <v>87.65</v>
      </c>
      <c r="M870" s="146">
        <f t="shared" si="100"/>
        <v>0</v>
      </c>
      <c r="N870" s="90"/>
    </row>
    <row r="871" spans="1:14" ht="30" x14ac:dyDescent="0.25">
      <c r="A871" s="87" t="s">
        <v>359</v>
      </c>
      <c r="B871" s="87" t="s">
        <v>541</v>
      </c>
      <c r="C871" s="89" t="s">
        <v>542</v>
      </c>
      <c r="D871" s="88" t="s">
        <v>63</v>
      </c>
      <c r="E871" s="119">
        <v>6.8</v>
      </c>
      <c r="F871" s="120">
        <v>248.77</v>
      </c>
      <c r="G871" s="119">
        <f t="shared" si="102"/>
        <v>1691.8</v>
      </c>
      <c r="H871" s="133"/>
      <c r="I871" s="184">
        <f t="shared" si="96"/>
        <v>248.77</v>
      </c>
      <c r="J871" s="140">
        <f t="shared" si="97"/>
        <v>0</v>
      </c>
      <c r="K871" s="145">
        <f t="shared" si="98"/>
        <v>6.8</v>
      </c>
      <c r="L871" s="145">
        <f t="shared" si="99"/>
        <v>248.77</v>
      </c>
      <c r="M871" s="146">
        <f t="shared" si="100"/>
        <v>1691.636</v>
      </c>
      <c r="N871" s="90"/>
    </row>
    <row r="872" spans="1:14" x14ac:dyDescent="0.25">
      <c r="A872" s="87" t="s">
        <v>362</v>
      </c>
      <c r="B872" s="87" t="s">
        <v>331</v>
      </c>
      <c r="C872" s="89" t="s">
        <v>332</v>
      </c>
      <c r="D872" s="88" t="s">
        <v>80</v>
      </c>
      <c r="E872" s="119">
        <v>1.2</v>
      </c>
      <c r="F872" s="120">
        <v>2385.6799999999998</v>
      </c>
      <c r="G872" s="119">
        <f t="shared" si="102"/>
        <v>2862.8</v>
      </c>
      <c r="H872" s="133"/>
      <c r="I872" s="184">
        <f t="shared" si="96"/>
        <v>2385.6799999999998</v>
      </c>
      <c r="J872" s="140">
        <f t="shared" si="97"/>
        <v>0</v>
      </c>
      <c r="K872" s="145">
        <f t="shared" si="98"/>
        <v>1.2</v>
      </c>
      <c r="L872" s="145">
        <f t="shared" si="99"/>
        <v>2385.6799999999998</v>
      </c>
      <c r="M872" s="146">
        <f t="shared" si="100"/>
        <v>2862.8159999999998</v>
      </c>
      <c r="N872" s="90"/>
    </row>
    <row r="873" spans="1:14" x14ac:dyDescent="0.25">
      <c r="A873" s="87" t="s">
        <v>365</v>
      </c>
      <c r="B873" s="87" t="s">
        <v>543</v>
      </c>
      <c r="C873" s="89" t="s">
        <v>544</v>
      </c>
      <c r="D873" s="88" t="s">
        <v>63</v>
      </c>
      <c r="E873" s="119">
        <v>20</v>
      </c>
      <c r="F873" s="120">
        <v>210.44</v>
      </c>
      <c r="G873" s="119">
        <f t="shared" si="102"/>
        <v>4208</v>
      </c>
      <c r="H873" s="133"/>
      <c r="I873" s="184">
        <f t="shared" si="96"/>
        <v>210.44</v>
      </c>
      <c r="J873" s="140">
        <f t="shared" si="97"/>
        <v>0</v>
      </c>
      <c r="K873" s="145">
        <f t="shared" si="98"/>
        <v>20</v>
      </c>
      <c r="L873" s="145">
        <f t="shared" si="99"/>
        <v>210.44</v>
      </c>
      <c r="M873" s="146">
        <f t="shared" si="100"/>
        <v>4208.8</v>
      </c>
      <c r="N873" s="90"/>
    </row>
    <row r="874" spans="1:14" x14ac:dyDescent="0.25">
      <c r="A874" s="87" t="s">
        <v>368</v>
      </c>
      <c r="B874" s="87" t="s">
        <v>357</v>
      </c>
      <c r="C874" s="89" t="s">
        <v>358</v>
      </c>
      <c r="D874" s="88" t="s">
        <v>119</v>
      </c>
      <c r="E874" s="119">
        <v>198.9</v>
      </c>
      <c r="F874" s="120">
        <v>51.29</v>
      </c>
      <c r="G874" s="119">
        <f t="shared" si="102"/>
        <v>10203.6</v>
      </c>
      <c r="H874" s="133"/>
      <c r="I874" s="184">
        <f t="shared" si="96"/>
        <v>51.29</v>
      </c>
      <c r="J874" s="140">
        <f t="shared" si="97"/>
        <v>0</v>
      </c>
      <c r="K874" s="145">
        <f t="shared" si="98"/>
        <v>198.9</v>
      </c>
      <c r="L874" s="145">
        <f t="shared" si="99"/>
        <v>51.29</v>
      </c>
      <c r="M874" s="146">
        <f t="shared" si="100"/>
        <v>10201.581</v>
      </c>
      <c r="N874" s="90"/>
    </row>
    <row r="875" spans="1:14" ht="45" x14ac:dyDescent="0.25">
      <c r="A875" s="87" t="s">
        <v>155</v>
      </c>
      <c r="B875" s="87" t="s">
        <v>360</v>
      </c>
      <c r="C875" s="89" t="s">
        <v>361</v>
      </c>
      <c r="D875" s="88" t="s">
        <v>119</v>
      </c>
      <c r="E875" s="119">
        <v>23.9</v>
      </c>
      <c r="F875" s="120">
        <v>154.66999999999999</v>
      </c>
      <c r="G875" s="119">
        <f t="shared" si="102"/>
        <v>3697.3</v>
      </c>
      <c r="H875" s="133"/>
      <c r="I875" s="184">
        <f t="shared" si="96"/>
        <v>154.66999999999999</v>
      </c>
      <c r="J875" s="140">
        <f t="shared" si="97"/>
        <v>0</v>
      </c>
      <c r="K875" s="145">
        <f t="shared" si="98"/>
        <v>23.9</v>
      </c>
      <c r="L875" s="145">
        <f t="shared" si="99"/>
        <v>154.66999999999999</v>
      </c>
      <c r="M875" s="146">
        <f t="shared" si="100"/>
        <v>3696.6129999999994</v>
      </c>
      <c r="N875" s="90"/>
    </row>
    <row r="876" spans="1:14" ht="45" x14ac:dyDescent="0.25">
      <c r="A876" s="87" t="s">
        <v>158</v>
      </c>
      <c r="B876" s="87" t="s">
        <v>363</v>
      </c>
      <c r="C876" s="89" t="s">
        <v>364</v>
      </c>
      <c r="D876" s="88" t="s">
        <v>119</v>
      </c>
      <c r="E876" s="119">
        <v>66.099999999999994</v>
      </c>
      <c r="F876" s="120">
        <v>257.77999999999997</v>
      </c>
      <c r="G876" s="119">
        <f t="shared" si="102"/>
        <v>17040.599999999999</v>
      </c>
      <c r="H876" s="133"/>
      <c r="I876" s="184">
        <f t="shared" si="96"/>
        <v>257.77999999999997</v>
      </c>
      <c r="J876" s="140">
        <f t="shared" si="97"/>
        <v>0</v>
      </c>
      <c r="K876" s="145">
        <f t="shared" si="98"/>
        <v>66.099999999999994</v>
      </c>
      <c r="L876" s="145">
        <f t="shared" si="99"/>
        <v>257.77999999999997</v>
      </c>
      <c r="M876" s="146">
        <f t="shared" si="100"/>
        <v>17039.257999999998</v>
      </c>
      <c r="N876" s="90"/>
    </row>
    <row r="877" spans="1:14" ht="30" x14ac:dyDescent="0.25">
      <c r="A877" s="87" t="s">
        <v>160</v>
      </c>
      <c r="B877" s="87" t="s">
        <v>366</v>
      </c>
      <c r="C877" s="89" t="s">
        <v>367</v>
      </c>
      <c r="D877" s="88" t="s">
        <v>119</v>
      </c>
      <c r="E877" s="119">
        <v>108.5</v>
      </c>
      <c r="F877" s="120">
        <v>154.66999999999999</v>
      </c>
      <c r="G877" s="119">
        <f t="shared" si="102"/>
        <v>16785</v>
      </c>
      <c r="H877" s="133"/>
      <c r="I877" s="184">
        <f t="shared" si="96"/>
        <v>154.66999999999999</v>
      </c>
      <c r="J877" s="140">
        <f t="shared" si="97"/>
        <v>0</v>
      </c>
      <c r="K877" s="145">
        <f t="shared" si="98"/>
        <v>108.5</v>
      </c>
      <c r="L877" s="145">
        <f t="shared" si="99"/>
        <v>154.66999999999999</v>
      </c>
      <c r="M877" s="146">
        <f t="shared" si="100"/>
        <v>16781.695</v>
      </c>
      <c r="N877" s="90"/>
    </row>
    <row r="878" spans="1:14" ht="30" x14ac:dyDescent="0.25">
      <c r="A878" s="87" t="s">
        <v>162</v>
      </c>
      <c r="B878" s="87" t="s">
        <v>369</v>
      </c>
      <c r="C878" s="89" t="s">
        <v>370</v>
      </c>
      <c r="D878" s="88" t="s">
        <v>119</v>
      </c>
      <c r="E878" s="119">
        <v>155.637878</v>
      </c>
      <c r="F878" s="120">
        <v>114.42</v>
      </c>
      <c r="G878" s="119">
        <f t="shared" si="102"/>
        <v>17800.599999999999</v>
      </c>
      <c r="H878" s="133"/>
      <c r="I878" s="184">
        <f t="shared" si="96"/>
        <v>114.42</v>
      </c>
      <c r="J878" s="140">
        <f t="shared" si="97"/>
        <v>0</v>
      </c>
      <c r="K878" s="145">
        <f t="shared" si="98"/>
        <v>155.637878</v>
      </c>
      <c r="L878" s="145">
        <f t="shared" si="99"/>
        <v>114.42</v>
      </c>
      <c r="M878" s="146">
        <f t="shared" si="100"/>
        <v>17808.086000759999</v>
      </c>
      <c r="N878" s="90"/>
    </row>
    <row r="879" spans="1:14" ht="30" x14ac:dyDescent="0.25">
      <c r="A879" s="87" t="s">
        <v>545</v>
      </c>
      <c r="B879" s="87" t="s">
        <v>372</v>
      </c>
      <c r="C879" s="89" t="s">
        <v>373</v>
      </c>
      <c r="D879" s="88" t="s">
        <v>119</v>
      </c>
      <c r="E879" s="119">
        <v>198.90620000000001</v>
      </c>
      <c r="F879" s="120">
        <v>40.770000000000003</v>
      </c>
      <c r="G879" s="119">
        <f t="shared" si="102"/>
        <v>8115.1</v>
      </c>
      <c r="H879" s="133"/>
      <c r="I879" s="184">
        <f t="shared" ref="I879:I880" si="103">F879</f>
        <v>40.770000000000003</v>
      </c>
      <c r="J879" s="140">
        <f t="shared" ref="J879:J880" si="104">H879*I879</f>
        <v>0</v>
      </c>
      <c r="K879" s="145">
        <f t="shared" ref="K879:K880" si="105">E879+H879</f>
        <v>198.90620000000001</v>
      </c>
      <c r="L879" s="145">
        <f t="shared" ref="L879:L880" si="106">I879</f>
        <v>40.770000000000003</v>
      </c>
      <c r="M879" s="146">
        <f t="shared" ref="M879:M880" si="107">K879*L879</f>
        <v>8109.4057740000007</v>
      </c>
      <c r="N879" s="90"/>
    </row>
    <row r="880" spans="1:14" ht="30" x14ac:dyDescent="0.25">
      <c r="A880" s="87" t="s">
        <v>546</v>
      </c>
      <c r="B880" s="87" t="s">
        <v>375</v>
      </c>
      <c r="C880" s="89" t="s">
        <v>373</v>
      </c>
      <c r="D880" s="88" t="s">
        <v>119</v>
      </c>
      <c r="E880" s="119">
        <v>198.9</v>
      </c>
      <c r="F880" s="120">
        <v>144.75</v>
      </c>
      <c r="G880" s="119">
        <f t="shared" si="102"/>
        <v>28800.7</v>
      </c>
      <c r="H880" s="133"/>
      <c r="I880" s="184">
        <f t="shared" si="103"/>
        <v>144.75</v>
      </c>
      <c r="J880" s="140">
        <f t="shared" si="104"/>
        <v>0</v>
      </c>
      <c r="K880" s="145">
        <f t="shared" si="105"/>
        <v>198.9</v>
      </c>
      <c r="L880" s="145">
        <f t="shared" si="106"/>
        <v>144.75</v>
      </c>
      <c r="M880" s="146">
        <f t="shared" si="107"/>
        <v>28790.775000000001</v>
      </c>
      <c r="N880" s="90"/>
    </row>
    <row r="881" spans="1:14" x14ac:dyDescent="0.25">
      <c r="A881" s="90"/>
      <c r="B881" s="90"/>
      <c r="C881" s="90"/>
      <c r="D881" s="90"/>
      <c r="E881" s="90"/>
      <c r="F881" s="90"/>
      <c r="G881" s="90"/>
      <c r="H881" s="133"/>
      <c r="I881" s="133"/>
      <c r="J881" s="140"/>
      <c r="K881" s="151"/>
      <c r="L881" s="151"/>
      <c r="M881" s="146"/>
      <c r="N881" s="90"/>
    </row>
    <row r="882" spans="1:14" x14ac:dyDescent="0.25">
      <c r="A882" s="90"/>
      <c r="B882" s="90"/>
      <c r="C882" s="90"/>
      <c r="D882" s="90"/>
      <c r="E882" s="90"/>
      <c r="F882" s="90"/>
      <c r="G882" s="90"/>
      <c r="H882" s="133"/>
      <c r="I882" s="133"/>
      <c r="J882" s="140"/>
      <c r="K882" s="151"/>
      <c r="L882" s="151"/>
      <c r="M882" s="146"/>
      <c r="N882" s="90"/>
    </row>
    <row r="883" spans="1:14" x14ac:dyDescent="0.25">
      <c r="A883" s="90"/>
      <c r="B883" s="90"/>
      <c r="C883" s="90"/>
      <c r="D883" s="90"/>
      <c r="E883" s="90"/>
      <c r="F883" s="90"/>
      <c r="G883" s="90"/>
      <c r="H883" s="133"/>
      <c r="I883" s="133"/>
      <c r="J883" s="140"/>
      <c r="K883" s="151"/>
      <c r="L883" s="151"/>
      <c r="M883" s="146"/>
      <c r="N883" s="90"/>
    </row>
    <row r="884" spans="1:14" x14ac:dyDescent="0.25">
      <c r="A884" s="90"/>
      <c r="B884" s="90"/>
      <c r="C884" s="90"/>
      <c r="D884" s="90"/>
      <c r="E884" s="90"/>
      <c r="F884" s="90"/>
      <c r="G884" s="90"/>
      <c r="H884" s="133"/>
      <c r="I884" s="133"/>
      <c r="J884" s="140"/>
      <c r="K884" s="151"/>
      <c r="L884" s="151"/>
      <c r="M884" s="146"/>
      <c r="N884" s="90"/>
    </row>
    <row r="885" spans="1:14" x14ac:dyDescent="0.25">
      <c r="A885" s="90"/>
      <c r="B885" s="90"/>
      <c r="C885" s="90"/>
      <c r="D885" s="90"/>
      <c r="E885" s="90"/>
      <c r="F885" s="90"/>
      <c r="G885" s="90"/>
      <c r="H885" s="133"/>
      <c r="I885" s="133"/>
      <c r="J885" s="140"/>
      <c r="K885" s="151"/>
      <c r="L885" s="151"/>
      <c r="M885" s="146"/>
      <c r="N885" s="90"/>
    </row>
    <row r="886" spans="1:14" ht="15.75" x14ac:dyDescent="0.25">
      <c r="A886" s="152" t="s">
        <v>547</v>
      </c>
      <c r="B886" s="153"/>
      <c r="C886" s="177"/>
      <c r="D886" s="154"/>
      <c r="E886" s="154"/>
      <c r="F886" s="211" t="s">
        <v>630</v>
      </c>
      <c r="G886" s="211"/>
      <c r="H886" s="211"/>
      <c r="I886" s="214" t="s">
        <v>631</v>
      </c>
      <c r="J886" s="214"/>
      <c r="K886" s="214"/>
      <c r="L886" s="215" t="s">
        <v>16</v>
      </c>
      <c r="M886" s="215"/>
      <c r="N886" s="215"/>
    </row>
    <row r="887" spans="1:14" ht="24" x14ac:dyDescent="0.25">
      <c r="A887" s="155" t="s">
        <v>632</v>
      </c>
      <c r="B887" s="155"/>
      <c r="C887" s="155" t="s">
        <v>453</v>
      </c>
      <c r="D887" s="156" t="s">
        <v>31</v>
      </c>
      <c r="E887" s="157" t="s">
        <v>32</v>
      </c>
      <c r="F887" s="158" t="s">
        <v>633</v>
      </c>
      <c r="G887" s="159" t="s">
        <v>634</v>
      </c>
      <c r="H887" s="160" t="s">
        <v>32</v>
      </c>
      <c r="I887" s="161" t="s">
        <v>635</v>
      </c>
      <c r="J887" s="162" t="s">
        <v>634</v>
      </c>
      <c r="K887" s="163" t="s">
        <v>32</v>
      </c>
      <c r="L887" s="164" t="s">
        <v>635</v>
      </c>
      <c r="M887" s="165" t="s">
        <v>636</v>
      </c>
      <c r="N887" s="90"/>
    </row>
    <row r="888" spans="1:14" x14ac:dyDescent="0.25">
      <c r="A888" s="166"/>
      <c r="B888" s="166"/>
      <c r="C888" s="178"/>
      <c r="D888" s="167"/>
      <c r="E888" s="167"/>
      <c r="F888" s="167"/>
      <c r="G888" s="168"/>
      <c r="H888" s="170"/>
      <c r="I888" s="170"/>
      <c r="J888" s="171"/>
      <c r="K888" s="172"/>
      <c r="L888" s="172"/>
      <c r="M888" s="173"/>
      <c r="N888" s="169"/>
    </row>
    <row r="889" spans="1:14" x14ac:dyDescent="0.25">
      <c r="A889" s="121"/>
      <c r="B889" s="122" t="s">
        <v>33</v>
      </c>
      <c r="C889" s="123" t="s">
        <v>41</v>
      </c>
      <c r="D889" s="121"/>
      <c r="E889" s="121"/>
      <c r="F889" s="124"/>
      <c r="G889" s="130"/>
      <c r="H889" s="137"/>
      <c r="I889" s="137"/>
      <c r="J889" s="141"/>
      <c r="K889" s="176"/>
      <c r="L889" s="176"/>
      <c r="M889" s="150"/>
      <c r="N889" s="90"/>
    </row>
    <row r="890" spans="1:14" ht="30" x14ac:dyDescent="0.25">
      <c r="A890" s="87" t="s">
        <v>33</v>
      </c>
      <c r="B890" s="87" t="s">
        <v>465</v>
      </c>
      <c r="C890" s="89" t="s">
        <v>466</v>
      </c>
      <c r="D890" s="88" t="s">
        <v>44</v>
      </c>
      <c r="E890" s="119">
        <v>131.4</v>
      </c>
      <c r="F890" s="120">
        <v>23.67</v>
      </c>
      <c r="G890" s="119">
        <f t="shared" ref="G890:G928" si="108">ROUND(ROUND(F890,1)*ROUND(E890,1),1)</f>
        <v>3114.2</v>
      </c>
      <c r="H890" s="133"/>
      <c r="I890" s="184">
        <f>F890</f>
        <v>23.67</v>
      </c>
      <c r="J890" s="140">
        <f>H890*I890</f>
        <v>0</v>
      </c>
      <c r="K890" s="145">
        <f>E890+H890</f>
        <v>131.4</v>
      </c>
      <c r="L890" s="145">
        <f>I890</f>
        <v>23.67</v>
      </c>
      <c r="M890" s="146">
        <f>K890*L890</f>
        <v>3110.2380000000003</v>
      </c>
      <c r="N890" s="90"/>
    </row>
    <row r="891" spans="1:14" ht="30" x14ac:dyDescent="0.25">
      <c r="A891" s="87" t="s">
        <v>34</v>
      </c>
      <c r="B891" s="87" t="s">
        <v>51</v>
      </c>
      <c r="C891" s="89" t="s">
        <v>52</v>
      </c>
      <c r="D891" s="88" t="s">
        <v>44</v>
      </c>
      <c r="E891" s="119">
        <v>428.3</v>
      </c>
      <c r="F891" s="120">
        <v>26.3</v>
      </c>
      <c r="G891" s="119">
        <f t="shared" si="108"/>
        <v>11264.3</v>
      </c>
      <c r="H891" s="133"/>
      <c r="I891" s="184">
        <f t="shared" ref="I891:I954" si="109">F891</f>
        <v>26.3</v>
      </c>
      <c r="J891" s="140">
        <f t="shared" ref="J891:J954" si="110">H891*I891</f>
        <v>0</v>
      </c>
      <c r="K891" s="145">
        <f t="shared" ref="K891:K954" si="111">E891+H891</f>
        <v>428.3</v>
      </c>
      <c r="L891" s="145">
        <f t="shared" ref="L891:L954" si="112">I891</f>
        <v>26.3</v>
      </c>
      <c r="M891" s="146">
        <f t="shared" ref="M891:M954" si="113">K891*L891</f>
        <v>11264.29</v>
      </c>
      <c r="N891" s="90"/>
    </row>
    <row r="892" spans="1:14" ht="30" x14ac:dyDescent="0.25">
      <c r="A892" s="87" t="s">
        <v>35</v>
      </c>
      <c r="B892" s="87" t="s">
        <v>53</v>
      </c>
      <c r="C892" s="89" t="s">
        <v>54</v>
      </c>
      <c r="D892" s="88" t="s">
        <v>44</v>
      </c>
      <c r="E892" s="119">
        <v>428.3</v>
      </c>
      <c r="F892" s="120">
        <v>77.599999999999994</v>
      </c>
      <c r="G892" s="119">
        <f t="shared" si="108"/>
        <v>33236.1</v>
      </c>
      <c r="H892" s="133"/>
      <c r="I892" s="184">
        <f t="shared" si="109"/>
        <v>77.599999999999994</v>
      </c>
      <c r="J892" s="140">
        <f t="shared" si="110"/>
        <v>0</v>
      </c>
      <c r="K892" s="145">
        <f t="shared" si="111"/>
        <v>428.3</v>
      </c>
      <c r="L892" s="145">
        <f t="shared" si="112"/>
        <v>77.599999999999994</v>
      </c>
      <c r="M892" s="146">
        <f t="shared" si="113"/>
        <v>33236.080000000002</v>
      </c>
      <c r="N892" s="90"/>
    </row>
    <row r="893" spans="1:14" ht="30" x14ac:dyDescent="0.25">
      <c r="A893" s="87" t="s">
        <v>36</v>
      </c>
      <c r="B893" s="87" t="s">
        <v>56</v>
      </c>
      <c r="C893" s="89" t="s">
        <v>57</v>
      </c>
      <c r="D893" s="88" t="s">
        <v>44</v>
      </c>
      <c r="E893" s="119">
        <v>408.6</v>
      </c>
      <c r="F893" s="120">
        <v>55.24</v>
      </c>
      <c r="G893" s="119">
        <f t="shared" si="108"/>
        <v>22554.7</v>
      </c>
      <c r="H893" s="133"/>
      <c r="I893" s="184">
        <f t="shared" si="109"/>
        <v>55.24</v>
      </c>
      <c r="J893" s="140">
        <f t="shared" si="110"/>
        <v>0</v>
      </c>
      <c r="K893" s="145">
        <f t="shared" si="111"/>
        <v>408.6</v>
      </c>
      <c r="L893" s="145">
        <f t="shared" si="112"/>
        <v>55.24</v>
      </c>
      <c r="M893" s="146">
        <f t="shared" si="113"/>
        <v>22571.064000000002</v>
      </c>
      <c r="N893" s="90"/>
    </row>
    <row r="894" spans="1:14" ht="30" x14ac:dyDescent="0.25">
      <c r="A894" s="87" t="s">
        <v>37</v>
      </c>
      <c r="B894" s="87" t="s">
        <v>383</v>
      </c>
      <c r="C894" s="89" t="s">
        <v>384</v>
      </c>
      <c r="D894" s="88" t="s">
        <v>44</v>
      </c>
      <c r="E894" s="119">
        <v>214.4</v>
      </c>
      <c r="F894" s="120">
        <v>55.24</v>
      </c>
      <c r="G894" s="119">
        <f t="shared" si="108"/>
        <v>11834.9</v>
      </c>
      <c r="H894" s="133"/>
      <c r="I894" s="184">
        <f t="shared" si="109"/>
        <v>55.24</v>
      </c>
      <c r="J894" s="140">
        <f t="shared" si="110"/>
        <v>0</v>
      </c>
      <c r="K894" s="145">
        <f t="shared" si="111"/>
        <v>214.4</v>
      </c>
      <c r="L894" s="145">
        <f t="shared" si="112"/>
        <v>55.24</v>
      </c>
      <c r="M894" s="146">
        <f t="shared" si="113"/>
        <v>11843.456</v>
      </c>
      <c r="N894" s="90"/>
    </row>
    <row r="895" spans="1:14" ht="30" x14ac:dyDescent="0.25">
      <c r="A895" s="87" t="s">
        <v>38</v>
      </c>
      <c r="B895" s="87" t="s">
        <v>67</v>
      </c>
      <c r="C895" s="89" t="s">
        <v>68</v>
      </c>
      <c r="D895" s="88" t="s">
        <v>69</v>
      </c>
      <c r="E895" s="119">
        <v>50</v>
      </c>
      <c r="F895" s="120">
        <v>63.13</v>
      </c>
      <c r="G895" s="119">
        <f t="shared" si="108"/>
        <v>3155</v>
      </c>
      <c r="H895" s="133"/>
      <c r="I895" s="184">
        <f t="shared" si="109"/>
        <v>63.13</v>
      </c>
      <c r="J895" s="140">
        <f t="shared" si="110"/>
        <v>0</v>
      </c>
      <c r="K895" s="145">
        <f t="shared" si="111"/>
        <v>50</v>
      </c>
      <c r="L895" s="145">
        <f t="shared" si="112"/>
        <v>63.13</v>
      </c>
      <c r="M895" s="146">
        <f t="shared" si="113"/>
        <v>3156.5</v>
      </c>
      <c r="N895" s="90"/>
    </row>
    <row r="896" spans="1:14" ht="30" x14ac:dyDescent="0.25">
      <c r="A896" s="87" t="s">
        <v>55</v>
      </c>
      <c r="B896" s="87" t="s">
        <v>71</v>
      </c>
      <c r="C896" s="89" t="s">
        <v>72</v>
      </c>
      <c r="D896" s="88" t="s">
        <v>73</v>
      </c>
      <c r="E896" s="119">
        <v>50</v>
      </c>
      <c r="F896" s="120">
        <v>195.97</v>
      </c>
      <c r="G896" s="119">
        <f t="shared" si="108"/>
        <v>9800</v>
      </c>
      <c r="H896" s="133"/>
      <c r="I896" s="184">
        <f t="shared" si="109"/>
        <v>195.97</v>
      </c>
      <c r="J896" s="140">
        <f t="shared" si="110"/>
        <v>0</v>
      </c>
      <c r="K896" s="145">
        <f t="shared" si="111"/>
        <v>50</v>
      </c>
      <c r="L896" s="145">
        <f t="shared" si="112"/>
        <v>195.97</v>
      </c>
      <c r="M896" s="146">
        <f t="shared" si="113"/>
        <v>9798.5</v>
      </c>
      <c r="N896" s="90"/>
    </row>
    <row r="897" spans="1:14" ht="30" x14ac:dyDescent="0.25">
      <c r="A897" s="87" t="s">
        <v>58</v>
      </c>
      <c r="B897" s="87" t="s">
        <v>75</v>
      </c>
      <c r="C897" s="89" t="s">
        <v>76</v>
      </c>
      <c r="D897" s="88" t="s">
        <v>63</v>
      </c>
      <c r="E897" s="119">
        <v>4.4000000000000004</v>
      </c>
      <c r="F897" s="120">
        <v>147.30000000000001</v>
      </c>
      <c r="G897" s="119">
        <f t="shared" si="108"/>
        <v>648.1</v>
      </c>
      <c r="H897" s="133"/>
      <c r="I897" s="184">
        <f t="shared" si="109"/>
        <v>147.30000000000001</v>
      </c>
      <c r="J897" s="140">
        <f t="shared" si="110"/>
        <v>0</v>
      </c>
      <c r="K897" s="145">
        <f t="shared" si="111"/>
        <v>4.4000000000000004</v>
      </c>
      <c r="L897" s="145">
        <f t="shared" si="112"/>
        <v>147.30000000000001</v>
      </c>
      <c r="M897" s="146">
        <f t="shared" si="113"/>
        <v>648.12000000000012</v>
      </c>
      <c r="N897" s="90"/>
    </row>
    <row r="898" spans="1:14" ht="30" x14ac:dyDescent="0.25">
      <c r="A898" s="87" t="s">
        <v>39</v>
      </c>
      <c r="B898" s="87" t="s">
        <v>78</v>
      </c>
      <c r="C898" s="89" t="s">
        <v>79</v>
      </c>
      <c r="D898" s="88" t="s">
        <v>80</v>
      </c>
      <c r="E898" s="119">
        <v>89</v>
      </c>
      <c r="F898" s="120">
        <v>257.77999999999997</v>
      </c>
      <c r="G898" s="119">
        <f t="shared" si="108"/>
        <v>22944.2</v>
      </c>
      <c r="H898" s="133"/>
      <c r="I898" s="184">
        <f t="shared" si="109"/>
        <v>257.77999999999997</v>
      </c>
      <c r="J898" s="140">
        <f t="shared" si="110"/>
        <v>0</v>
      </c>
      <c r="K898" s="145">
        <f t="shared" si="111"/>
        <v>89</v>
      </c>
      <c r="L898" s="145">
        <f t="shared" si="112"/>
        <v>257.77999999999997</v>
      </c>
      <c r="M898" s="146">
        <f t="shared" si="113"/>
        <v>22942.42</v>
      </c>
      <c r="N898" s="90"/>
    </row>
    <row r="899" spans="1:14" ht="30" x14ac:dyDescent="0.25">
      <c r="A899" s="87" t="s">
        <v>40</v>
      </c>
      <c r="B899" s="87" t="s">
        <v>82</v>
      </c>
      <c r="C899" s="89" t="s">
        <v>83</v>
      </c>
      <c r="D899" s="88" t="s">
        <v>80</v>
      </c>
      <c r="E899" s="119">
        <v>6.4</v>
      </c>
      <c r="F899" s="120">
        <v>38.14</v>
      </c>
      <c r="G899" s="119">
        <f t="shared" si="108"/>
        <v>243.8</v>
      </c>
      <c r="H899" s="133"/>
      <c r="I899" s="184">
        <f t="shared" si="109"/>
        <v>38.14</v>
      </c>
      <c r="J899" s="140">
        <f t="shared" si="110"/>
        <v>0</v>
      </c>
      <c r="K899" s="145">
        <f t="shared" si="111"/>
        <v>6.4</v>
      </c>
      <c r="L899" s="145">
        <f t="shared" si="112"/>
        <v>38.14</v>
      </c>
      <c r="M899" s="146">
        <f t="shared" si="113"/>
        <v>244.096</v>
      </c>
      <c r="N899" s="90"/>
    </row>
    <row r="900" spans="1:14" ht="30" x14ac:dyDescent="0.25">
      <c r="A900" s="87" t="s">
        <v>66</v>
      </c>
      <c r="B900" s="87" t="s">
        <v>429</v>
      </c>
      <c r="C900" s="89" t="s">
        <v>430</v>
      </c>
      <c r="D900" s="88" t="s">
        <v>80</v>
      </c>
      <c r="E900" s="119">
        <v>13.7</v>
      </c>
      <c r="F900" s="120">
        <v>489.26</v>
      </c>
      <c r="G900" s="119">
        <f t="shared" si="108"/>
        <v>6703.4</v>
      </c>
      <c r="H900" s="133"/>
      <c r="I900" s="184">
        <f t="shared" si="109"/>
        <v>489.26</v>
      </c>
      <c r="J900" s="140">
        <f t="shared" si="110"/>
        <v>0</v>
      </c>
      <c r="K900" s="145">
        <f t="shared" si="111"/>
        <v>13.7</v>
      </c>
      <c r="L900" s="145">
        <f t="shared" si="112"/>
        <v>489.26</v>
      </c>
      <c r="M900" s="146">
        <f t="shared" si="113"/>
        <v>6702.8619999999992</v>
      </c>
      <c r="N900" s="90"/>
    </row>
    <row r="901" spans="1:14" ht="30" x14ac:dyDescent="0.25">
      <c r="A901" s="87" t="s">
        <v>70</v>
      </c>
      <c r="B901" s="87" t="s">
        <v>385</v>
      </c>
      <c r="C901" s="89" t="s">
        <v>386</v>
      </c>
      <c r="D901" s="88" t="s">
        <v>80</v>
      </c>
      <c r="E901" s="119">
        <v>570.70000000000005</v>
      </c>
      <c r="F901" s="120">
        <v>257.77999999999997</v>
      </c>
      <c r="G901" s="119">
        <f t="shared" si="108"/>
        <v>147126.5</v>
      </c>
      <c r="H901" s="133"/>
      <c r="I901" s="184">
        <f t="shared" si="109"/>
        <v>257.77999999999997</v>
      </c>
      <c r="J901" s="140">
        <f t="shared" si="110"/>
        <v>0</v>
      </c>
      <c r="K901" s="145">
        <f t="shared" si="111"/>
        <v>570.70000000000005</v>
      </c>
      <c r="L901" s="145">
        <f t="shared" si="112"/>
        <v>257.77999999999997</v>
      </c>
      <c r="M901" s="146">
        <f t="shared" si="113"/>
        <v>147115.046</v>
      </c>
      <c r="N901" s="90"/>
    </row>
    <row r="902" spans="1:14" ht="30" x14ac:dyDescent="0.25">
      <c r="A902" s="87" t="s">
        <v>74</v>
      </c>
      <c r="B902" s="87" t="s">
        <v>88</v>
      </c>
      <c r="C902" s="89" t="s">
        <v>89</v>
      </c>
      <c r="D902" s="88" t="s">
        <v>80</v>
      </c>
      <c r="E902" s="119">
        <v>584.4</v>
      </c>
      <c r="F902" s="120">
        <v>13.15</v>
      </c>
      <c r="G902" s="119">
        <f t="shared" si="108"/>
        <v>7714.1</v>
      </c>
      <c r="H902" s="133"/>
      <c r="I902" s="184">
        <f t="shared" si="109"/>
        <v>13.15</v>
      </c>
      <c r="J902" s="140">
        <f t="shared" si="110"/>
        <v>0</v>
      </c>
      <c r="K902" s="145">
        <f t="shared" si="111"/>
        <v>584.4</v>
      </c>
      <c r="L902" s="145">
        <f t="shared" si="112"/>
        <v>13.15</v>
      </c>
      <c r="M902" s="146">
        <f t="shared" si="113"/>
        <v>7684.86</v>
      </c>
      <c r="N902" s="90"/>
    </row>
    <row r="903" spans="1:14" ht="30" x14ac:dyDescent="0.25">
      <c r="A903" s="87" t="s">
        <v>77</v>
      </c>
      <c r="B903" s="87" t="s">
        <v>100</v>
      </c>
      <c r="C903" s="89" t="s">
        <v>101</v>
      </c>
      <c r="D903" s="88" t="s">
        <v>44</v>
      </c>
      <c r="E903" s="119">
        <v>1514.8</v>
      </c>
      <c r="F903" s="120">
        <v>99.96</v>
      </c>
      <c r="G903" s="119">
        <f t="shared" si="108"/>
        <v>151480</v>
      </c>
      <c r="H903" s="133"/>
      <c r="I903" s="184">
        <f t="shared" si="109"/>
        <v>99.96</v>
      </c>
      <c r="J903" s="140">
        <f t="shared" si="110"/>
        <v>0</v>
      </c>
      <c r="K903" s="145">
        <f t="shared" si="111"/>
        <v>1514.8</v>
      </c>
      <c r="L903" s="145">
        <f t="shared" si="112"/>
        <v>99.96</v>
      </c>
      <c r="M903" s="146">
        <f t="shared" si="113"/>
        <v>151419.408</v>
      </c>
      <c r="N903" s="90"/>
    </row>
    <row r="904" spans="1:14" ht="30" x14ac:dyDescent="0.25">
      <c r="A904" s="87" t="s">
        <v>81</v>
      </c>
      <c r="B904" s="87" t="s">
        <v>103</v>
      </c>
      <c r="C904" s="89" t="s">
        <v>104</v>
      </c>
      <c r="D904" s="88" t="s">
        <v>44</v>
      </c>
      <c r="E904" s="119">
        <v>1514.8</v>
      </c>
      <c r="F904" s="120">
        <v>149.94</v>
      </c>
      <c r="G904" s="119">
        <f t="shared" si="108"/>
        <v>227068.5</v>
      </c>
      <c r="H904" s="133"/>
      <c r="I904" s="184">
        <f t="shared" si="109"/>
        <v>149.94</v>
      </c>
      <c r="J904" s="140">
        <f t="shared" si="110"/>
        <v>0</v>
      </c>
      <c r="K904" s="145">
        <f t="shared" si="111"/>
        <v>1514.8</v>
      </c>
      <c r="L904" s="145">
        <f t="shared" si="112"/>
        <v>149.94</v>
      </c>
      <c r="M904" s="146">
        <f t="shared" si="113"/>
        <v>227129.11199999999</v>
      </c>
      <c r="N904" s="90"/>
    </row>
    <row r="905" spans="1:14" ht="30" x14ac:dyDescent="0.25">
      <c r="A905" s="87" t="s">
        <v>84</v>
      </c>
      <c r="B905" s="87" t="s">
        <v>106</v>
      </c>
      <c r="C905" s="89" t="s">
        <v>107</v>
      </c>
      <c r="D905" s="88" t="s">
        <v>80</v>
      </c>
      <c r="E905" s="119">
        <v>584.4</v>
      </c>
      <c r="F905" s="120">
        <v>13.15</v>
      </c>
      <c r="G905" s="119">
        <f t="shared" si="108"/>
        <v>7714.1</v>
      </c>
      <c r="H905" s="133"/>
      <c r="I905" s="184">
        <f t="shared" si="109"/>
        <v>13.15</v>
      </c>
      <c r="J905" s="140">
        <f t="shared" si="110"/>
        <v>0</v>
      </c>
      <c r="K905" s="145">
        <f t="shared" si="111"/>
        <v>584.4</v>
      </c>
      <c r="L905" s="145">
        <f t="shared" si="112"/>
        <v>13.15</v>
      </c>
      <c r="M905" s="146">
        <f t="shared" si="113"/>
        <v>7684.86</v>
      </c>
      <c r="N905" s="90"/>
    </row>
    <row r="906" spans="1:14" ht="30" x14ac:dyDescent="0.25">
      <c r="A906" s="87" t="s">
        <v>87</v>
      </c>
      <c r="B906" s="87" t="s">
        <v>408</v>
      </c>
      <c r="C906" s="89" t="s">
        <v>409</v>
      </c>
      <c r="D906" s="88" t="s">
        <v>80</v>
      </c>
      <c r="E906" s="119">
        <v>57</v>
      </c>
      <c r="F906" s="120">
        <v>44.72</v>
      </c>
      <c r="G906" s="119">
        <f t="shared" si="108"/>
        <v>2547.9</v>
      </c>
      <c r="H906" s="133"/>
      <c r="I906" s="184">
        <f t="shared" si="109"/>
        <v>44.72</v>
      </c>
      <c r="J906" s="140">
        <f t="shared" si="110"/>
        <v>0</v>
      </c>
      <c r="K906" s="145">
        <f t="shared" si="111"/>
        <v>57</v>
      </c>
      <c r="L906" s="145">
        <f t="shared" si="112"/>
        <v>44.72</v>
      </c>
      <c r="M906" s="146">
        <f t="shared" si="113"/>
        <v>2549.04</v>
      </c>
      <c r="N906" s="90"/>
    </row>
    <row r="907" spans="1:14" ht="30" x14ac:dyDescent="0.25">
      <c r="A907" s="87" t="s">
        <v>90</v>
      </c>
      <c r="B907" s="87" t="s">
        <v>109</v>
      </c>
      <c r="C907" s="89" t="s">
        <v>110</v>
      </c>
      <c r="D907" s="88" t="s">
        <v>80</v>
      </c>
      <c r="E907" s="119">
        <v>276.7</v>
      </c>
      <c r="F907" s="120">
        <v>44.72</v>
      </c>
      <c r="G907" s="119">
        <f t="shared" si="108"/>
        <v>12368.5</v>
      </c>
      <c r="H907" s="133"/>
      <c r="I907" s="184">
        <f t="shared" si="109"/>
        <v>44.72</v>
      </c>
      <c r="J907" s="140">
        <f t="shared" si="110"/>
        <v>0</v>
      </c>
      <c r="K907" s="145">
        <f t="shared" si="111"/>
        <v>276.7</v>
      </c>
      <c r="L907" s="145">
        <f t="shared" si="112"/>
        <v>44.72</v>
      </c>
      <c r="M907" s="146">
        <f t="shared" si="113"/>
        <v>12374.023999999999</v>
      </c>
      <c r="N907" s="90"/>
    </row>
    <row r="908" spans="1:14" ht="30" x14ac:dyDescent="0.25">
      <c r="A908" s="87" t="s">
        <v>93</v>
      </c>
      <c r="B908" s="87" t="s">
        <v>109</v>
      </c>
      <c r="C908" s="89" t="s">
        <v>110</v>
      </c>
      <c r="D908" s="88" t="s">
        <v>80</v>
      </c>
      <c r="E908" s="119">
        <v>364.7</v>
      </c>
      <c r="F908" s="120">
        <v>44.72</v>
      </c>
      <c r="G908" s="119">
        <f t="shared" si="108"/>
        <v>16302.1</v>
      </c>
      <c r="H908" s="133"/>
      <c r="I908" s="184">
        <f t="shared" si="109"/>
        <v>44.72</v>
      </c>
      <c r="J908" s="140">
        <f t="shared" si="110"/>
        <v>0</v>
      </c>
      <c r="K908" s="145">
        <f t="shared" si="111"/>
        <v>364.7</v>
      </c>
      <c r="L908" s="145">
        <f t="shared" si="112"/>
        <v>44.72</v>
      </c>
      <c r="M908" s="146">
        <f t="shared" si="113"/>
        <v>16309.383999999998</v>
      </c>
      <c r="N908" s="90"/>
    </row>
    <row r="909" spans="1:14" x14ac:dyDescent="0.25">
      <c r="A909" s="87" t="s">
        <v>96</v>
      </c>
      <c r="B909" s="87" t="s">
        <v>113</v>
      </c>
      <c r="C909" s="89" t="s">
        <v>114</v>
      </c>
      <c r="D909" s="88" t="s">
        <v>80</v>
      </c>
      <c r="E909" s="119">
        <v>849.2</v>
      </c>
      <c r="F909" s="120">
        <v>11.84</v>
      </c>
      <c r="G909" s="119">
        <f t="shared" si="108"/>
        <v>10020.6</v>
      </c>
      <c r="H909" s="133"/>
      <c r="I909" s="184">
        <f t="shared" si="109"/>
        <v>11.84</v>
      </c>
      <c r="J909" s="140">
        <f t="shared" si="110"/>
        <v>0</v>
      </c>
      <c r="K909" s="145">
        <f t="shared" si="111"/>
        <v>849.2</v>
      </c>
      <c r="L909" s="145">
        <f t="shared" si="112"/>
        <v>11.84</v>
      </c>
      <c r="M909" s="146">
        <f t="shared" si="113"/>
        <v>10054.528</v>
      </c>
      <c r="N909" s="90"/>
    </row>
    <row r="910" spans="1:14" x14ac:dyDescent="0.25">
      <c r="A910" s="87" t="s">
        <v>99</v>
      </c>
      <c r="B910" s="87" t="s">
        <v>113</v>
      </c>
      <c r="C910" s="89" t="s">
        <v>114</v>
      </c>
      <c r="D910" s="88" t="s">
        <v>80</v>
      </c>
      <c r="E910" s="119">
        <v>572.5</v>
      </c>
      <c r="F910" s="120">
        <v>11.84</v>
      </c>
      <c r="G910" s="119">
        <f t="shared" si="108"/>
        <v>6755.5</v>
      </c>
      <c r="H910" s="133"/>
      <c r="I910" s="184">
        <f t="shared" si="109"/>
        <v>11.84</v>
      </c>
      <c r="J910" s="140">
        <f t="shared" si="110"/>
        <v>0</v>
      </c>
      <c r="K910" s="145">
        <f t="shared" si="111"/>
        <v>572.5</v>
      </c>
      <c r="L910" s="145">
        <f t="shared" si="112"/>
        <v>11.84</v>
      </c>
      <c r="M910" s="146">
        <f t="shared" si="113"/>
        <v>6778.4</v>
      </c>
      <c r="N910" s="90"/>
    </row>
    <row r="911" spans="1:14" ht="30" x14ac:dyDescent="0.25">
      <c r="A911" s="87" t="s">
        <v>102</v>
      </c>
      <c r="B911" s="87" t="s">
        <v>117</v>
      </c>
      <c r="C911" s="89" t="s">
        <v>118</v>
      </c>
      <c r="D911" s="88" t="s">
        <v>119</v>
      </c>
      <c r="E911" s="119">
        <v>729.4</v>
      </c>
      <c r="F911" s="120">
        <v>116</v>
      </c>
      <c r="G911" s="119">
        <f t="shared" si="108"/>
        <v>84610.4</v>
      </c>
      <c r="H911" s="133"/>
      <c r="I911" s="184">
        <f t="shared" si="109"/>
        <v>116</v>
      </c>
      <c r="J911" s="140">
        <f t="shared" si="110"/>
        <v>0</v>
      </c>
      <c r="K911" s="145">
        <f t="shared" si="111"/>
        <v>729.4</v>
      </c>
      <c r="L911" s="145">
        <f t="shared" si="112"/>
        <v>116</v>
      </c>
      <c r="M911" s="146">
        <f t="shared" si="113"/>
        <v>84610.4</v>
      </c>
      <c r="N911" s="90"/>
    </row>
    <row r="912" spans="1:14" ht="30" x14ac:dyDescent="0.25">
      <c r="A912" s="87" t="s">
        <v>105</v>
      </c>
      <c r="B912" s="87" t="s">
        <v>121</v>
      </c>
      <c r="C912" s="89" t="s">
        <v>122</v>
      </c>
      <c r="D912" s="88" t="s">
        <v>80</v>
      </c>
      <c r="E912" s="119">
        <v>276.7</v>
      </c>
      <c r="F912" s="120">
        <v>286.72000000000003</v>
      </c>
      <c r="G912" s="119">
        <f t="shared" si="108"/>
        <v>79329.899999999994</v>
      </c>
      <c r="H912" s="133"/>
      <c r="I912" s="184">
        <f t="shared" si="109"/>
        <v>286.72000000000003</v>
      </c>
      <c r="J912" s="140">
        <f t="shared" si="110"/>
        <v>0</v>
      </c>
      <c r="K912" s="145">
        <f t="shared" si="111"/>
        <v>276.7</v>
      </c>
      <c r="L912" s="145">
        <f t="shared" si="112"/>
        <v>286.72000000000003</v>
      </c>
      <c r="M912" s="146">
        <f t="shared" si="113"/>
        <v>79335.423999999999</v>
      </c>
      <c r="N912" s="90"/>
    </row>
    <row r="913" spans="1:14" ht="30" x14ac:dyDescent="0.25">
      <c r="A913" s="87" t="s">
        <v>108</v>
      </c>
      <c r="B913" s="87" t="s">
        <v>121</v>
      </c>
      <c r="C913" s="89" t="s">
        <v>122</v>
      </c>
      <c r="D913" s="88" t="s">
        <v>80</v>
      </c>
      <c r="E913" s="119">
        <v>73.599999999999994</v>
      </c>
      <c r="F913" s="120">
        <v>286.72000000000003</v>
      </c>
      <c r="G913" s="119">
        <f t="shared" si="108"/>
        <v>21101.1</v>
      </c>
      <c r="H913" s="133"/>
      <c r="I913" s="184">
        <f t="shared" si="109"/>
        <v>286.72000000000003</v>
      </c>
      <c r="J913" s="140">
        <f t="shared" si="110"/>
        <v>0</v>
      </c>
      <c r="K913" s="145">
        <f t="shared" si="111"/>
        <v>73.599999999999994</v>
      </c>
      <c r="L913" s="145">
        <f t="shared" si="112"/>
        <v>286.72000000000003</v>
      </c>
      <c r="M913" s="146">
        <f t="shared" si="113"/>
        <v>21102.592000000001</v>
      </c>
      <c r="N913" s="90"/>
    </row>
    <row r="914" spans="1:14" x14ac:dyDescent="0.25">
      <c r="A914" s="87" t="s">
        <v>111</v>
      </c>
      <c r="B914" s="87" t="s">
        <v>125</v>
      </c>
      <c r="C914" s="89" t="s">
        <v>126</v>
      </c>
      <c r="D914" s="88" t="s">
        <v>119</v>
      </c>
      <c r="E914" s="119">
        <v>136.19999999999999</v>
      </c>
      <c r="F914" s="120">
        <v>429.21</v>
      </c>
      <c r="G914" s="119">
        <f t="shared" si="108"/>
        <v>58457</v>
      </c>
      <c r="H914" s="133"/>
      <c r="I914" s="184">
        <f t="shared" si="109"/>
        <v>429.21</v>
      </c>
      <c r="J914" s="140">
        <f t="shared" si="110"/>
        <v>0</v>
      </c>
      <c r="K914" s="145">
        <f t="shared" si="111"/>
        <v>136.19999999999999</v>
      </c>
      <c r="L914" s="145">
        <f t="shared" si="112"/>
        <v>429.21</v>
      </c>
      <c r="M914" s="146">
        <f t="shared" si="113"/>
        <v>58458.401999999995</v>
      </c>
      <c r="N914" s="90"/>
    </row>
    <row r="915" spans="1:14" ht="30" x14ac:dyDescent="0.25">
      <c r="A915" s="87" t="s">
        <v>112</v>
      </c>
      <c r="B915" s="87" t="s">
        <v>133</v>
      </c>
      <c r="C915" s="89" t="s">
        <v>134</v>
      </c>
      <c r="D915" s="88" t="s">
        <v>80</v>
      </c>
      <c r="E915" s="119">
        <v>171</v>
      </c>
      <c r="F915" s="120">
        <v>318.27999999999997</v>
      </c>
      <c r="G915" s="119">
        <f t="shared" si="108"/>
        <v>54429.3</v>
      </c>
      <c r="H915" s="133"/>
      <c r="I915" s="184">
        <f t="shared" si="109"/>
        <v>318.27999999999997</v>
      </c>
      <c r="J915" s="140">
        <f t="shared" si="110"/>
        <v>0</v>
      </c>
      <c r="K915" s="145">
        <f t="shared" si="111"/>
        <v>171</v>
      </c>
      <c r="L915" s="145">
        <f t="shared" si="112"/>
        <v>318.27999999999997</v>
      </c>
      <c r="M915" s="146">
        <f t="shared" si="113"/>
        <v>54425.88</v>
      </c>
      <c r="N915" s="90"/>
    </row>
    <row r="916" spans="1:14" x14ac:dyDescent="0.25">
      <c r="A916" s="87" t="s">
        <v>120</v>
      </c>
      <c r="B916" s="87" t="s">
        <v>477</v>
      </c>
      <c r="C916" s="89" t="s">
        <v>478</v>
      </c>
      <c r="D916" s="88" t="s">
        <v>119</v>
      </c>
      <c r="E916" s="119">
        <v>342</v>
      </c>
      <c r="F916" s="120">
        <v>190.76</v>
      </c>
      <c r="G916" s="119">
        <f t="shared" si="108"/>
        <v>65253.599999999999</v>
      </c>
      <c r="H916" s="133"/>
      <c r="I916" s="184">
        <f t="shared" si="109"/>
        <v>190.76</v>
      </c>
      <c r="J916" s="140">
        <f t="shared" si="110"/>
        <v>0</v>
      </c>
      <c r="K916" s="145">
        <f t="shared" si="111"/>
        <v>342</v>
      </c>
      <c r="L916" s="145">
        <f t="shared" si="112"/>
        <v>190.76</v>
      </c>
      <c r="M916" s="146">
        <f t="shared" si="113"/>
        <v>65239.92</v>
      </c>
      <c r="N916" s="90"/>
    </row>
    <row r="917" spans="1:14" ht="30" x14ac:dyDescent="0.25">
      <c r="A917" s="87" t="s">
        <v>115</v>
      </c>
      <c r="B917" s="87" t="s">
        <v>133</v>
      </c>
      <c r="C917" s="89" t="s">
        <v>134</v>
      </c>
      <c r="D917" s="88" t="s">
        <v>80</v>
      </c>
      <c r="E917" s="119">
        <v>12</v>
      </c>
      <c r="F917" s="120">
        <v>318.27999999999997</v>
      </c>
      <c r="G917" s="119">
        <f t="shared" si="108"/>
        <v>3819.6</v>
      </c>
      <c r="H917" s="133"/>
      <c r="I917" s="184">
        <f t="shared" si="109"/>
        <v>318.27999999999997</v>
      </c>
      <c r="J917" s="140">
        <f t="shared" si="110"/>
        <v>0</v>
      </c>
      <c r="K917" s="145">
        <f t="shared" si="111"/>
        <v>12</v>
      </c>
      <c r="L917" s="145">
        <f t="shared" si="112"/>
        <v>318.27999999999997</v>
      </c>
      <c r="M917" s="146">
        <f t="shared" si="113"/>
        <v>3819.3599999999997</v>
      </c>
      <c r="N917" s="90"/>
    </row>
    <row r="918" spans="1:14" x14ac:dyDescent="0.25">
      <c r="A918" s="87" t="s">
        <v>123</v>
      </c>
      <c r="B918" s="87" t="s">
        <v>140</v>
      </c>
      <c r="C918" s="89" t="s">
        <v>141</v>
      </c>
      <c r="D918" s="88" t="s">
        <v>119</v>
      </c>
      <c r="E918" s="119">
        <v>22.2</v>
      </c>
      <c r="F918" s="120">
        <v>520.72</v>
      </c>
      <c r="G918" s="119">
        <f t="shared" si="108"/>
        <v>11559.5</v>
      </c>
      <c r="H918" s="133"/>
      <c r="I918" s="184">
        <f t="shared" si="109"/>
        <v>520.72</v>
      </c>
      <c r="J918" s="140">
        <f t="shared" si="110"/>
        <v>0</v>
      </c>
      <c r="K918" s="145">
        <f t="shared" si="111"/>
        <v>22.2</v>
      </c>
      <c r="L918" s="145">
        <f t="shared" si="112"/>
        <v>520.72</v>
      </c>
      <c r="M918" s="146">
        <f t="shared" si="113"/>
        <v>11559.984</v>
      </c>
      <c r="N918" s="90"/>
    </row>
    <row r="919" spans="1:14" ht="30" x14ac:dyDescent="0.25">
      <c r="A919" s="87" t="s">
        <v>116</v>
      </c>
      <c r="B919" s="87" t="s">
        <v>133</v>
      </c>
      <c r="C919" s="89" t="s">
        <v>134</v>
      </c>
      <c r="D919" s="88" t="s">
        <v>80</v>
      </c>
      <c r="E919" s="119">
        <v>57</v>
      </c>
      <c r="F919" s="120">
        <v>318.27999999999997</v>
      </c>
      <c r="G919" s="119">
        <f t="shared" si="108"/>
        <v>18143.099999999999</v>
      </c>
      <c r="H919" s="133"/>
      <c r="I919" s="184">
        <f t="shared" si="109"/>
        <v>318.27999999999997</v>
      </c>
      <c r="J919" s="140">
        <f t="shared" si="110"/>
        <v>0</v>
      </c>
      <c r="K919" s="145">
        <f t="shared" si="111"/>
        <v>57</v>
      </c>
      <c r="L919" s="145">
        <f t="shared" si="112"/>
        <v>318.27999999999997</v>
      </c>
      <c r="M919" s="146">
        <f t="shared" si="113"/>
        <v>18141.96</v>
      </c>
      <c r="N919" s="90"/>
    </row>
    <row r="920" spans="1:14" x14ac:dyDescent="0.25">
      <c r="A920" s="87" t="s">
        <v>120</v>
      </c>
      <c r="B920" s="87" t="s">
        <v>477</v>
      </c>
      <c r="C920" s="89" t="s">
        <v>478</v>
      </c>
      <c r="D920" s="88" t="s">
        <v>119</v>
      </c>
      <c r="E920" s="119">
        <v>114</v>
      </c>
      <c r="F920" s="120">
        <v>190.76</v>
      </c>
      <c r="G920" s="119">
        <f t="shared" si="108"/>
        <v>21751.200000000001</v>
      </c>
      <c r="H920" s="133"/>
      <c r="I920" s="184">
        <f t="shared" si="109"/>
        <v>190.76</v>
      </c>
      <c r="J920" s="140">
        <f t="shared" si="110"/>
        <v>0</v>
      </c>
      <c r="K920" s="145">
        <f t="shared" si="111"/>
        <v>114</v>
      </c>
      <c r="L920" s="145">
        <f t="shared" si="112"/>
        <v>190.76</v>
      </c>
      <c r="M920" s="146">
        <f t="shared" si="113"/>
        <v>21746.639999999999</v>
      </c>
      <c r="N920" s="90"/>
    </row>
    <row r="921" spans="1:14" ht="30" x14ac:dyDescent="0.25">
      <c r="A921" s="87" t="s">
        <v>124</v>
      </c>
      <c r="B921" s="87" t="s">
        <v>143</v>
      </c>
      <c r="C921" s="89" t="s">
        <v>144</v>
      </c>
      <c r="D921" s="88" t="s">
        <v>44</v>
      </c>
      <c r="E921" s="119">
        <v>31.9</v>
      </c>
      <c r="F921" s="120">
        <v>26.3</v>
      </c>
      <c r="G921" s="119">
        <f t="shared" si="108"/>
        <v>839</v>
      </c>
      <c r="H921" s="133"/>
      <c r="I921" s="184">
        <f t="shared" si="109"/>
        <v>26.3</v>
      </c>
      <c r="J921" s="140">
        <f t="shared" si="110"/>
        <v>0</v>
      </c>
      <c r="K921" s="145">
        <f t="shared" si="111"/>
        <v>31.9</v>
      </c>
      <c r="L921" s="145">
        <f t="shared" si="112"/>
        <v>26.3</v>
      </c>
      <c r="M921" s="146">
        <f t="shared" si="113"/>
        <v>838.97</v>
      </c>
      <c r="N921" s="90"/>
    </row>
    <row r="922" spans="1:14" ht="30" x14ac:dyDescent="0.25">
      <c r="A922" s="87" t="s">
        <v>127</v>
      </c>
      <c r="B922" s="87" t="s">
        <v>146</v>
      </c>
      <c r="C922" s="89" t="s">
        <v>147</v>
      </c>
      <c r="D922" s="88" t="s">
        <v>44</v>
      </c>
      <c r="E922" s="119">
        <v>31.9</v>
      </c>
      <c r="F922" s="120">
        <v>11.84</v>
      </c>
      <c r="G922" s="119">
        <f t="shared" si="108"/>
        <v>376.4</v>
      </c>
      <c r="H922" s="133"/>
      <c r="I922" s="184">
        <f t="shared" si="109"/>
        <v>11.84</v>
      </c>
      <c r="J922" s="140">
        <f t="shared" si="110"/>
        <v>0</v>
      </c>
      <c r="K922" s="145">
        <f t="shared" si="111"/>
        <v>31.9</v>
      </c>
      <c r="L922" s="145">
        <f t="shared" si="112"/>
        <v>11.84</v>
      </c>
      <c r="M922" s="146">
        <f t="shared" si="113"/>
        <v>377.69599999999997</v>
      </c>
      <c r="N922" s="90"/>
    </row>
    <row r="923" spans="1:14" x14ac:dyDescent="0.25">
      <c r="A923" s="87" t="s">
        <v>130</v>
      </c>
      <c r="B923" s="87" t="s">
        <v>149</v>
      </c>
      <c r="C923" s="89" t="s">
        <v>150</v>
      </c>
      <c r="D923" s="88" t="s">
        <v>151</v>
      </c>
      <c r="E923" s="119">
        <v>0.3</v>
      </c>
      <c r="F923" s="120">
        <v>170.98</v>
      </c>
      <c r="G923" s="119">
        <f t="shared" si="108"/>
        <v>51.3</v>
      </c>
      <c r="H923" s="133"/>
      <c r="I923" s="184">
        <f t="shared" si="109"/>
        <v>170.98</v>
      </c>
      <c r="J923" s="140">
        <f t="shared" si="110"/>
        <v>0</v>
      </c>
      <c r="K923" s="145">
        <f t="shared" si="111"/>
        <v>0.3</v>
      </c>
      <c r="L923" s="145">
        <f t="shared" si="112"/>
        <v>170.98</v>
      </c>
      <c r="M923" s="146">
        <f t="shared" si="113"/>
        <v>51.293999999999997</v>
      </c>
      <c r="N923" s="90"/>
    </row>
    <row r="924" spans="1:14" x14ac:dyDescent="0.25">
      <c r="A924" s="87" t="s">
        <v>131</v>
      </c>
      <c r="B924" s="87" t="s">
        <v>153</v>
      </c>
      <c r="C924" s="89" t="s">
        <v>154</v>
      </c>
      <c r="D924" s="88" t="s">
        <v>80</v>
      </c>
      <c r="E924" s="119">
        <v>1</v>
      </c>
      <c r="F924" s="120">
        <v>119.68</v>
      </c>
      <c r="G924" s="119">
        <f t="shared" si="108"/>
        <v>119.7</v>
      </c>
      <c r="H924" s="133"/>
      <c r="I924" s="184">
        <f t="shared" si="109"/>
        <v>119.68</v>
      </c>
      <c r="J924" s="140">
        <f t="shared" si="110"/>
        <v>0</v>
      </c>
      <c r="K924" s="145">
        <f t="shared" si="111"/>
        <v>1</v>
      </c>
      <c r="L924" s="145">
        <f t="shared" si="112"/>
        <v>119.68</v>
      </c>
      <c r="M924" s="146">
        <f t="shared" si="113"/>
        <v>119.68</v>
      </c>
      <c r="N924" s="90"/>
    </row>
    <row r="925" spans="1:14" ht="30" x14ac:dyDescent="0.25">
      <c r="A925" s="87" t="s">
        <v>317</v>
      </c>
      <c r="B925" s="87" t="s">
        <v>156</v>
      </c>
      <c r="C925" s="89" t="s">
        <v>157</v>
      </c>
      <c r="D925" s="88" t="s">
        <v>80</v>
      </c>
      <c r="E925" s="119">
        <v>641.4</v>
      </c>
      <c r="F925" s="120">
        <v>80.23</v>
      </c>
      <c r="G925" s="119">
        <f t="shared" si="108"/>
        <v>51440.3</v>
      </c>
      <c r="H925" s="133"/>
      <c r="I925" s="184">
        <f t="shared" si="109"/>
        <v>80.23</v>
      </c>
      <c r="J925" s="140">
        <f t="shared" si="110"/>
        <v>0</v>
      </c>
      <c r="K925" s="145">
        <f t="shared" si="111"/>
        <v>641.4</v>
      </c>
      <c r="L925" s="145">
        <f t="shared" si="112"/>
        <v>80.23</v>
      </c>
      <c r="M925" s="146">
        <f t="shared" si="113"/>
        <v>51459.521999999997</v>
      </c>
      <c r="N925" s="90"/>
    </row>
    <row r="926" spans="1:14" ht="30" x14ac:dyDescent="0.25">
      <c r="A926" s="87" t="s">
        <v>320</v>
      </c>
      <c r="B926" s="87" t="s">
        <v>159</v>
      </c>
      <c r="C926" s="89" t="s">
        <v>157</v>
      </c>
      <c r="D926" s="88" t="s">
        <v>80</v>
      </c>
      <c r="E926" s="119">
        <v>276.7</v>
      </c>
      <c r="F926" s="120">
        <v>124.95</v>
      </c>
      <c r="G926" s="119">
        <f t="shared" si="108"/>
        <v>34587.5</v>
      </c>
      <c r="H926" s="133"/>
      <c r="I926" s="184">
        <f t="shared" si="109"/>
        <v>124.95</v>
      </c>
      <c r="J926" s="140">
        <f t="shared" si="110"/>
        <v>0</v>
      </c>
      <c r="K926" s="145">
        <f t="shared" si="111"/>
        <v>276.7</v>
      </c>
      <c r="L926" s="145">
        <f t="shared" si="112"/>
        <v>124.95</v>
      </c>
      <c r="M926" s="146">
        <f t="shared" si="113"/>
        <v>34573.665000000001</v>
      </c>
      <c r="N926" s="90"/>
    </row>
    <row r="927" spans="1:14" ht="30" x14ac:dyDescent="0.25">
      <c r="A927" s="87" t="s">
        <v>323</v>
      </c>
      <c r="B927" s="87" t="s">
        <v>161</v>
      </c>
      <c r="C927" s="89" t="s">
        <v>157</v>
      </c>
      <c r="D927" s="88" t="s">
        <v>80</v>
      </c>
      <c r="E927" s="119">
        <v>364.7</v>
      </c>
      <c r="F927" s="120">
        <v>247.39</v>
      </c>
      <c r="G927" s="119">
        <f t="shared" si="108"/>
        <v>90226.8</v>
      </c>
      <c r="H927" s="133"/>
      <c r="I927" s="184">
        <f t="shared" si="109"/>
        <v>247.39</v>
      </c>
      <c r="J927" s="140">
        <f t="shared" si="110"/>
        <v>0</v>
      </c>
      <c r="K927" s="145">
        <f t="shared" si="111"/>
        <v>364.7</v>
      </c>
      <c r="L927" s="145">
        <f t="shared" si="112"/>
        <v>247.39</v>
      </c>
      <c r="M927" s="146">
        <f t="shared" si="113"/>
        <v>90223.132999999987</v>
      </c>
      <c r="N927" s="90"/>
    </row>
    <row r="928" spans="1:14" x14ac:dyDescent="0.25">
      <c r="A928" s="87" t="s">
        <v>327</v>
      </c>
      <c r="B928" s="87" t="s">
        <v>163</v>
      </c>
      <c r="C928" s="89" t="s">
        <v>164</v>
      </c>
      <c r="D928" s="88" t="s">
        <v>80</v>
      </c>
      <c r="E928" s="119">
        <v>260.39999999999998</v>
      </c>
      <c r="F928" s="120">
        <v>159.13999999999999</v>
      </c>
      <c r="G928" s="119">
        <f t="shared" si="108"/>
        <v>41429.599999999999</v>
      </c>
      <c r="H928" s="133"/>
      <c r="I928" s="184">
        <f t="shared" si="109"/>
        <v>159.13999999999999</v>
      </c>
      <c r="J928" s="140">
        <f t="shared" si="110"/>
        <v>0</v>
      </c>
      <c r="K928" s="145">
        <f t="shared" si="111"/>
        <v>260.39999999999998</v>
      </c>
      <c r="L928" s="145">
        <f t="shared" si="112"/>
        <v>159.13999999999999</v>
      </c>
      <c r="M928" s="146">
        <f t="shared" si="113"/>
        <v>41440.05599999999</v>
      </c>
      <c r="N928" s="90"/>
    </row>
    <row r="929" spans="1:14" x14ac:dyDescent="0.25">
      <c r="A929" s="121"/>
      <c r="B929" s="122" t="s">
        <v>36</v>
      </c>
      <c r="C929" s="123" t="s">
        <v>172</v>
      </c>
      <c r="D929" s="121"/>
      <c r="E929" s="121"/>
      <c r="F929" s="129"/>
      <c r="G929" s="130"/>
      <c r="H929" s="137"/>
      <c r="I929" s="185"/>
      <c r="J929" s="141"/>
      <c r="K929" s="149"/>
      <c r="L929" s="149"/>
      <c r="M929" s="150"/>
      <c r="N929" s="90"/>
    </row>
    <row r="930" spans="1:14" ht="30" x14ac:dyDescent="0.25">
      <c r="A930" s="87" t="s">
        <v>132</v>
      </c>
      <c r="B930" s="87" t="s">
        <v>481</v>
      </c>
      <c r="C930" s="89" t="s">
        <v>482</v>
      </c>
      <c r="D930" s="88" t="s">
        <v>80</v>
      </c>
      <c r="E930" s="119">
        <v>46.4</v>
      </c>
      <c r="F930" s="120">
        <v>644.70000000000005</v>
      </c>
      <c r="G930" s="119">
        <f>ROUND(ROUND(F930,1)*ROUND(E930,1),1)</f>
        <v>29914.1</v>
      </c>
      <c r="H930" s="133"/>
      <c r="I930" s="184">
        <f t="shared" si="109"/>
        <v>644.70000000000005</v>
      </c>
      <c r="J930" s="140">
        <f t="shared" si="110"/>
        <v>0</v>
      </c>
      <c r="K930" s="145">
        <f t="shared" si="111"/>
        <v>46.4</v>
      </c>
      <c r="L930" s="145">
        <f t="shared" si="112"/>
        <v>644.70000000000005</v>
      </c>
      <c r="M930" s="146">
        <f t="shared" si="113"/>
        <v>29914.080000000002</v>
      </c>
      <c r="N930" s="90"/>
    </row>
    <row r="931" spans="1:14" ht="30" x14ac:dyDescent="0.25">
      <c r="A931" s="87" t="s">
        <v>138</v>
      </c>
      <c r="B931" s="87" t="s">
        <v>548</v>
      </c>
      <c r="C931" s="89" t="s">
        <v>549</v>
      </c>
      <c r="D931" s="88" t="s">
        <v>80</v>
      </c>
      <c r="E931" s="119">
        <v>0.7</v>
      </c>
      <c r="F931" s="120">
        <v>3263.4</v>
      </c>
      <c r="G931" s="119">
        <f>ROUND(ROUND(F931,1)*ROUND(E931,1),1)</f>
        <v>2284.4</v>
      </c>
      <c r="H931" s="133"/>
      <c r="I931" s="184">
        <f t="shared" si="109"/>
        <v>3263.4</v>
      </c>
      <c r="J931" s="140">
        <f t="shared" si="110"/>
        <v>0</v>
      </c>
      <c r="K931" s="145">
        <f t="shared" si="111"/>
        <v>0.7</v>
      </c>
      <c r="L931" s="145">
        <f t="shared" si="112"/>
        <v>3263.4</v>
      </c>
      <c r="M931" s="146">
        <f t="shared" si="113"/>
        <v>2284.38</v>
      </c>
      <c r="N931" s="90"/>
    </row>
    <row r="932" spans="1:14" x14ac:dyDescent="0.25">
      <c r="A932" s="87" t="s">
        <v>135</v>
      </c>
      <c r="B932" s="87" t="s">
        <v>550</v>
      </c>
      <c r="C932" s="89" t="s">
        <v>551</v>
      </c>
      <c r="D932" s="88" t="s">
        <v>44</v>
      </c>
      <c r="E932" s="119">
        <v>3.8</v>
      </c>
      <c r="F932" s="120">
        <v>867.52</v>
      </c>
      <c r="G932" s="119">
        <f>ROUND(ROUND(F932,1)*ROUND(E932,1),1)</f>
        <v>3296.5</v>
      </c>
      <c r="H932" s="133"/>
      <c r="I932" s="184">
        <f t="shared" si="109"/>
        <v>867.52</v>
      </c>
      <c r="J932" s="140">
        <f t="shared" si="110"/>
        <v>0</v>
      </c>
      <c r="K932" s="145">
        <f t="shared" si="111"/>
        <v>3.8</v>
      </c>
      <c r="L932" s="145">
        <f t="shared" si="112"/>
        <v>867.52</v>
      </c>
      <c r="M932" s="146">
        <f t="shared" si="113"/>
        <v>3296.5759999999996</v>
      </c>
      <c r="N932" s="90"/>
    </row>
    <row r="933" spans="1:14" x14ac:dyDescent="0.25">
      <c r="A933" s="121"/>
      <c r="B933" s="122" t="s">
        <v>37</v>
      </c>
      <c r="C933" s="123" t="s">
        <v>182</v>
      </c>
      <c r="D933" s="121"/>
      <c r="E933" s="121"/>
      <c r="F933" s="129"/>
      <c r="G933" s="130"/>
      <c r="H933" s="137"/>
      <c r="I933" s="185"/>
      <c r="J933" s="141"/>
      <c r="K933" s="149"/>
      <c r="L933" s="149"/>
      <c r="M933" s="150"/>
      <c r="N933" s="90"/>
    </row>
    <row r="934" spans="1:14" ht="30" x14ac:dyDescent="0.25">
      <c r="A934" s="87" t="s">
        <v>139</v>
      </c>
      <c r="B934" s="87" t="s">
        <v>184</v>
      </c>
      <c r="C934" s="89" t="s">
        <v>185</v>
      </c>
      <c r="D934" s="88" t="s">
        <v>44</v>
      </c>
      <c r="E934" s="119">
        <v>131.4</v>
      </c>
      <c r="F934" s="120">
        <v>82.86</v>
      </c>
      <c r="G934" s="119">
        <f t="shared" ref="G934:G940" si="114">ROUND(ROUND(F934,1)*ROUND(E934,1),1)</f>
        <v>10893.1</v>
      </c>
      <c r="H934" s="133"/>
      <c r="I934" s="184">
        <f t="shared" si="109"/>
        <v>82.86</v>
      </c>
      <c r="J934" s="140">
        <f t="shared" si="110"/>
        <v>0</v>
      </c>
      <c r="K934" s="145">
        <f t="shared" si="111"/>
        <v>131.4</v>
      </c>
      <c r="L934" s="145">
        <f t="shared" si="112"/>
        <v>82.86</v>
      </c>
      <c r="M934" s="146">
        <f t="shared" si="113"/>
        <v>10887.804</v>
      </c>
      <c r="N934" s="90"/>
    </row>
    <row r="935" spans="1:14" x14ac:dyDescent="0.25">
      <c r="A935" s="87" t="s">
        <v>142</v>
      </c>
      <c r="B935" s="87" t="s">
        <v>190</v>
      </c>
      <c r="C935" s="89" t="s">
        <v>191</v>
      </c>
      <c r="D935" s="88" t="s">
        <v>44</v>
      </c>
      <c r="E935" s="119">
        <v>428.3</v>
      </c>
      <c r="F935" s="120">
        <v>302.54000000000002</v>
      </c>
      <c r="G935" s="119">
        <f t="shared" si="114"/>
        <v>129560.8</v>
      </c>
      <c r="H935" s="133"/>
      <c r="I935" s="184">
        <f t="shared" si="109"/>
        <v>302.54000000000002</v>
      </c>
      <c r="J935" s="140">
        <f t="shared" si="110"/>
        <v>0</v>
      </c>
      <c r="K935" s="145">
        <f t="shared" si="111"/>
        <v>428.3</v>
      </c>
      <c r="L935" s="145">
        <f t="shared" si="112"/>
        <v>302.54000000000002</v>
      </c>
      <c r="M935" s="146">
        <f t="shared" si="113"/>
        <v>129577.88200000001</v>
      </c>
      <c r="N935" s="90"/>
    </row>
    <row r="936" spans="1:14" ht="30" x14ac:dyDescent="0.25">
      <c r="A936" s="87" t="s">
        <v>145</v>
      </c>
      <c r="B936" s="87" t="s">
        <v>193</v>
      </c>
      <c r="C936" s="89" t="s">
        <v>194</v>
      </c>
      <c r="D936" s="88" t="s">
        <v>44</v>
      </c>
      <c r="E936" s="119">
        <v>623</v>
      </c>
      <c r="F936" s="120">
        <v>23.2</v>
      </c>
      <c r="G936" s="119">
        <f t="shared" si="114"/>
        <v>14453.6</v>
      </c>
      <c r="H936" s="133">
        <v>-360.35</v>
      </c>
      <c r="I936" s="184">
        <f t="shared" si="109"/>
        <v>23.2</v>
      </c>
      <c r="J936" s="140">
        <f t="shared" si="110"/>
        <v>-8360.1200000000008</v>
      </c>
      <c r="K936" s="145">
        <f t="shared" si="111"/>
        <v>262.64999999999998</v>
      </c>
      <c r="L936" s="145">
        <f t="shared" si="112"/>
        <v>23.2</v>
      </c>
      <c r="M936" s="146">
        <f t="shared" si="113"/>
        <v>6093.48</v>
      </c>
      <c r="N936" s="90"/>
    </row>
    <row r="937" spans="1:14" ht="45" x14ac:dyDescent="0.25">
      <c r="A937" s="87" t="s">
        <v>148</v>
      </c>
      <c r="B937" s="87" t="s">
        <v>196</v>
      </c>
      <c r="C937" s="89" t="s">
        <v>197</v>
      </c>
      <c r="D937" s="88" t="s">
        <v>44</v>
      </c>
      <c r="E937" s="119">
        <v>408.6</v>
      </c>
      <c r="F937" s="120">
        <v>338.17</v>
      </c>
      <c r="G937" s="119">
        <f t="shared" si="114"/>
        <v>138188.5</v>
      </c>
      <c r="H937" s="133">
        <v>-408.6</v>
      </c>
      <c r="I937" s="184">
        <f t="shared" si="109"/>
        <v>338.17</v>
      </c>
      <c r="J937" s="140">
        <f t="shared" si="110"/>
        <v>-138176.26200000002</v>
      </c>
      <c r="K937" s="145">
        <f t="shared" si="111"/>
        <v>0</v>
      </c>
      <c r="L937" s="145">
        <f t="shared" si="112"/>
        <v>338.17</v>
      </c>
      <c r="M937" s="146">
        <f t="shared" si="113"/>
        <v>0</v>
      </c>
      <c r="N937" s="90"/>
    </row>
    <row r="938" spans="1:14" ht="45" x14ac:dyDescent="0.25">
      <c r="A938" s="87" t="s">
        <v>152</v>
      </c>
      <c r="B938" s="87" t="s">
        <v>199</v>
      </c>
      <c r="C938" s="89" t="s">
        <v>200</v>
      </c>
      <c r="D938" s="88" t="s">
        <v>44</v>
      </c>
      <c r="E938" s="119">
        <v>214.4</v>
      </c>
      <c r="F938" s="120">
        <v>396.71</v>
      </c>
      <c r="G938" s="119">
        <f t="shared" si="114"/>
        <v>85052.5</v>
      </c>
      <c r="H938" s="133"/>
      <c r="I938" s="184">
        <f t="shared" si="109"/>
        <v>396.71</v>
      </c>
      <c r="J938" s="140">
        <f t="shared" si="110"/>
        <v>0</v>
      </c>
      <c r="K938" s="145">
        <f t="shared" si="111"/>
        <v>214.4</v>
      </c>
      <c r="L938" s="145">
        <f t="shared" si="112"/>
        <v>396.71</v>
      </c>
      <c r="M938" s="146">
        <f t="shared" si="113"/>
        <v>85054.623999999996</v>
      </c>
      <c r="N938" s="90"/>
    </row>
    <row r="939" spans="1:14" ht="30" x14ac:dyDescent="0.25">
      <c r="A939" s="87" t="s">
        <v>166</v>
      </c>
      <c r="B939" s="87" t="s">
        <v>202</v>
      </c>
      <c r="C939" s="89" t="s">
        <v>203</v>
      </c>
      <c r="D939" s="88" t="s">
        <v>44</v>
      </c>
      <c r="E939" s="119">
        <v>262.8</v>
      </c>
      <c r="F939" s="120">
        <v>443.02</v>
      </c>
      <c r="G939" s="119">
        <f t="shared" si="114"/>
        <v>116420.4</v>
      </c>
      <c r="H939" s="133"/>
      <c r="I939" s="184">
        <f t="shared" si="109"/>
        <v>443.02</v>
      </c>
      <c r="J939" s="140">
        <f t="shared" si="110"/>
        <v>0</v>
      </c>
      <c r="K939" s="145">
        <f t="shared" si="111"/>
        <v>262.8</v>
      </c>
      <c r="L939" s="145">
        <f t="shared" si="112"/>
        <v>443.02</v>
      </c>
      <c r="M939" s="146">
        <f t="shared" si="113"/>
        <v>116425.656</v>
      </c>
      <c r="N939" s="90"/>
    </row>
    <row r="940" spans="1:14" ht="30" x14ac:dyDescent="0.25">
      <c r="A940" s="87" t="s">
        <v>169</v>
      </c>
      <c r="B940" s="87" t="s">
        <v>205</v>
      </c>
      <c r="C940" s="89" t="s">
        <v>206</v>
      </c>
      <c r="D940" s="88" t="s">
        <v>44</v>
      </c>
      <c r="E940" s="119">
        <v>297</v>
      </c>
      <c r="F940" s="120">
        <v>545.42999999999995</v>
      </c>
      <c r="G940" s="119">
        <f t="shared" si="114"/>
        <v>161983.79999999999</v>
      </c>
      <c r="H940" s="133">
        <v>-297</v>
      </c>
      <c r="I940" s="184">
        <f t="shared" si="109"/>
        <v>545.42999999999995</v>
      </c>
      <c r="J940" s="140">
        <f t="shared" si="110"/>
        <v>-161992.71</v>
      </c>
      <c r="K940" s="145">
        <f t="shared" si="111"/>
        <v>0</v>
      </c>
      <c r="L940" s="145">
        <f t="shared" si="112"/>
        <v>545.42999999999995</v>
      </c>
      <c r="M940" s="146">
        <f t="shared" si="113"/>
        <v>0</v>
      </c>
      <c r="N940" s="90"/>
    </row>
    <row r="941" spans="1:14" x14ac:dyDescent="0.25">
      <c r="A941" s="121"/>
      <c r="B941" s="122" t="s">
        <v>55</v>
      </c>
      <c r="C941" s="123" t="s">
        <v>219</v>
      </c>
      <c r="D941" s="121"/>
      <c r="E941" s="121"/>
      <c r="F941" s="129"/>
      <c r="G941" s="130"/>
      <c r="H941" s="137"/>
      <c r="I941" s="185"/>
      <c r="J941" s="141"/>
      <c r="K941" s="149"/>
      <c r="L941" s="149"/>
      <c r="M941" s="150"/>
      <c r="N941" s="90"/>
    </row>
    <row r="942" spans="1:14" x14ac:dyDescent="0.25">
      <c r="A942" s="87" t="s">
        <v>173</v>
      </c>
      <c r="B942" s="87" t="s">
        <v>493</v>
      </c>
      <c r="C942" s="89" t="s">
        <v>494</v>
      </c>
      <c r="D942" s="88" t="s">
        <v>233</v>
      </c>
      <c r="E942" s="119">
        <v>30</v>
      </c>
      <c r="F942" s="120">
        <v>131.52000000000001</v>
      </c>
      <c r="G942" s="119">
        <f t="shared" ref="G942:G947" si="115">ROUND(ROUND(F942,1)*ROUND(E942,1),1)</f>
        <v>3945</v>
      </c>
      <c r="H942" s="133"/>
      <c r="I942" s="184">
        <f t="shared" si="109"/>
        <v>131.52000000000001</v>
      </c>
      <c r="J942" s="140">
        <f t="shared" si="110"/>
        <v>0</v>
      </c>
      <c r="K942" s="145">
        <f t="shared" si="111"/>
        <v>30</v>
      </c>
      <c r="L942" s="145">
        <f t="shared" si="112"/>
        <v>131.52000000000001</v>
      </c>
      <c r="M942" s="146">
        <f t="shared" si="113"/>
        <v>3945.6000000000004</v>
      </c>
      <c r="N942" s="90"/>
    </row>
    <row r="943" spans="1:14" x14ac:dyDescent="0.25">
      <c r="A943" s="87" t="s">
        <v>176</v>
      </c>
      <c r="B943" s="87" t="s">
        <v>495</v>
      </c>
      <c r="C943" s="89" t="s">
        <v>496</v>
      </c>
      <c r="D943" s="88" t="s">
        <v>63</v>
      </c>
      <c r="E943" s="119">
        <v>39</v>
      </c>
      <c r="F943" s="120">
        <v>84.17</v>
      </c>
      <c r="G943" s="119">
        <f t="shared" si="115"/>
        <v>3283.8</v>
      </c>
      <c r="H943" s="133"/>
      <c r="I943" s="184">
        <f t="shared" si="109"/>
        <v>84.17</v>
      </c>
      <c r="J943" s="140">
        <f t="shared" si="110"/>
        <v>0</v>
      </c>
      <c r="K943" s="145">
        <f t="shared" si="111"/>
        <v>39</v>
      </c>
      <c r="L943" s="145">
        <f t="shared" si="112"/>
        <v>84.17</v>
      </c>
      <c r="M943" s="146">
        <f t="shared" si="113"/>
        <v>3282.63</v>
      </c>
      <c r="N943" s="90"/>
    </row>
    <row r="944" spans="1:14" ht="30" x14ac:dyDescent="0.25">
      <c r="A944" s="87" t="s">
        <v>179</v>
      </c>
      <c r="B944" s="87" t="s">
        <v>497</v>
      </c>
      <c r="C944" s="89" t="s">
        <v>498</v>
      </c>
      <c r="D944" s="88" t="s">
        <v>233</v>
      </c>
      <c r="E944" s="119">
        <v>26</v>
      </c>
      <c r="F944" s="120">
        <v>1070.5899999999999</v>
      </c>
      <c r="G944" s="119">
        <f t="shared" si="115"/>
        <v>27835.599999999999</v>
      </c>
      <c r="H944" s="133"/>
      <c r="I944" s="184">
        <f t="shared" si="109"/>
        <v>1070.5899999999999</v>
      </c>
      <c r="J944" s="140">
        <f t="shared" si="110"/>
        <v>0</v>
      </c>
      <c r="K944" s="145">
        <f t="shared" si="111"/>
        <v>26</v>
      </c>
      <c r="L944" s="145">
        <f t="shared" si="112"/>
        <v>1070.5899999999999</v>
      </c>
      <c r="M944" s="146">
        <f t="shared" si="113"/>
        <v>27835.339999999997</v>
      </c>
      <c r="N944" s="90"/>
    </row>
    <row r="945" spans="1:14" ht="30" x14ac:dyDescent="0.25">
      <c r="A945" s="87" t="s">
        <v>183</v>
      </c>
      <c r="B945" s="87" t="s">
        <v>552</v>
      </c>
      <c r="C945" s="89" t="s">
        <v>553</v>
      </c>
      <c r="D945" s="88" t="s">
        <v>233</v>
      </c>
      <c r="E945" s="119">
        <v>4</v>
      </c>
      <c r="F945" s="120">
        <v>1871.56</v>
      </c>
      <c r="G945" s="119">
        <f t="shared" si="115"/>
        <v>7486.4</v>
      </c>
      <c r="H945" s="133"/>
      <c r="I945" s="184">
        <f t="shared" si="109"/>
        <v>1871.56</v>
      </c>
      <c r="J945" s="140">
        <f t="shared" si="110"/>
        <v>0</v>
      </c>
      <c r="K945" s="145">
        <f t="shared" si="111"/>
        <v>4</v>
      </c>
      <c r="L945" s="145">
        <f t="shared" si="112"/>
        <v>1871.56</v>
      </c>
      <c r="M945" s="146">
        <f t="shared" si="113"/>
        <v>7486.24</v>
      </c>
      <c r="N945" s="90"/>
    </row>
    <row r="946" spans="1:14" x14ac:dyDescent="0.25">
      <c r="A946" s="87" t="s">
        <v>186</v>
      </c>
      <c r="B946" s="87" t="s">
        <v>554</v>
      </c>
      <c r="C946" s="89" t="s">
        <v>555</v>
      </c>
      <c r="D946" s="88" t="s">
        <v>556</v>
      </c>
      <c r="E946" s="119">
        <v>9</v>
      </c>
      <c r="F946" s="120">
        <v>276.2</v>
      </c>
      <c r="G946" s="119">
        <f t="shared" si="115"/>
        <v>2485.8000000000002</v>
      </c>
      <c r="H946" s="133"/>
      <c r="I946" s="184">
        <f t="shared" si="109"/>
        <v>276.2</v>
      </c>
      <c r="J946" s="140">
        <f t="shared" si="110"/>
        <v>0</v>
      </c>
      <c r="K946" s="145">
        <f t="shared" si="111"/>
        <v>9</v>
      </c>
      <c r="L946" s="145">
        <f t="shared" si="112"/>
        <v>276.2</v>
      </c>
      <c r="M946" s="146">
        <f t="shared" si="113"/>
        <v>2485.7999999999997</v>
      </c>
      <c r="N946" s="90"/>
    </row>
    <row r="947" spans="1:14" ht="30" x14ac:dyDescent="0.25">
      <c r="A947" s="87" t="s">
        <v>330</v>
      </c>
      <c r="B947" s="87" t="s">
        <v>557</v>
      </c>
      <c r="C947" s="89" t="s">
        <v>558</v>
      </c>
      <c r="D947" s="88" t="s">
        <v>233</v>
      </c>
      <c r="E947" s="119">
        <v>3</v>
      </c>
      <c r="F947" s="120">
        <v>6576.1</v>
      </c>
      <c r="G947" s="119">
        <f t="shared" si="115"/>
        <v>19728.3</v>
      </c>
      <c r="H947" s="133"/>
      <c r="I947" s="184">
        <f t="shared" si="109"/>
        <v>6576.1</v>
      </c>
      <c r="J947" s="140">
        <f t="shared" si="110"/>
        <v>0</v>
      </c>
      <c r="K947" s="145">
        <f t="shared" si="111"/>
        <v>3</v>
      </c>
      <c r="L947" s="145">
        <f t="shared" si="112"/>
        <v>6576.1</v>
      </c>
      <c r="M947" s="146">
        <f t="shared" si="113"/>
        <v>19728.300000000003</v>
      </c>
      <c r="N947" s="90"/>
    </row>
    <row r="948" spans="1:14" x14ac:dyDescent="0.25">
      <c r="A948" s="121"/>
      <c r="B948" s="122" t="s">
        <v>58</v>
      </c>
      <c r="C948" s="123" t="s">
        <v>223</v>
      </c>
      <c r="D948" s="121"/>
      <c r="E948" s="121"/>
      <c r="F948" s="129"/>
      <c r="G948" s="130"/>
      <c r="H948" s="137"/>
      <c r="I948" s="185"/>
      <c r="J948" s="141"/>
      <c r="K948" s="149"/>
      <c r="L948" s="149"/>
      <c r="M948" s="150"/>
      <c r="N948" s="90"/>
    </row>
    <row r="949" spans="1:14" ht="45" x14ac:dyDescent="0.25">
      <c r="A949" s="87" t="s">
        <v>189</v>
      </c>
      <c r="B949" s="87" t="s">
        <v>559</v>
      </c>
      <c r="C949" s="89" t="s">
        <v>560</v>
      </c>
      <c r="D949" s="88" t="s">
        <v>63</v>
      </c>
      <c r="E949" s="119">
        <v>394.8</v>
      </c>
      <c r="F949" s="120">
        <v>220.96</v>
      </c>
      <c r="G949" s="119">
        <f t="shared" ref="G949:G986" si="116">ROUND(ROUND(F949,1)*ROUND(E949,1),1)</f>
        <v>87250.8</v>
      </c>
      <c r="H949" s="133"/>
      <c r="I949" s="184">
        <f t="shared" si="109"/>
        <v>220.96</v>
      </c>
      <c r="J949" s="140">
        <f t="shared" si="110"/>
        <v>0</v>
      </c>
      <c r="K949" s="145">
        <f t="shared" si="111"/>
        <v>394.8</v>
      </c>
      <c r="L949" s="145">
        <f t="shared" si="112"/>
        <v>220.96</v>
      </c>
      <c r="M949" s="146">
        <f t="shared" si="113"/>
        <v>87235.008000000002</v>
      </c>
      <c r="N949" s="90"/>
    </row>
    <row r="950" spans="1:14" ht="30" x14ac:dyDescent="0.25">
      <c r="A950" s="87" t="s">
        <v>192</v>
      </c>
      <c r="B950" s="87" t="s">
        <v>561</v>
      </c>
      <c r="C950" s="89" t="s">
        <v>562</v>
      </c>
      <c r="D950" s="88" t="s">
        <v>63</v>
      </c>
      <c r="E950" s="119">
        <v>394.8</v>
      </c>
      <c r="F950" s="120">
        <v>1220.52</v>
      </c>
      <c r="G950" s="119">
        <f t="shared" si="116"/>
        <v>481853.4</v>
      </c>
      <c r="H950" s="133"/>
      <c r="I950" s="184">
        <f t="shared" si="109"/>
        <v>1220.52</v>
      </c>
      <c r="J950" s="140">
        <f t="shared" si="110"/>
        <v>0</v>
      </c>
      <c r="K950" s="145">
        <f t="shared" si="111"/>
        <v>394.8</v>
      </c>
      <c r="L950" s="145">
        <f t="shared" si="112"/>
        <v>1220.52</v>
      </c>
      <c r="M950" s="146">
        <f t="shared" si="113"/>
        <v>481861.29600000003</v>
      </c>
      <c r="N950" s="90"/>
    </row>
    <row r="951" spans="1:14" ht="30" x14ac:dyDescent="0.25">
      <c r="A951" s="87" t="s">
        <v>195</v>
      </c>
      <c r="B951" s="87" t="s">
        <v>563</v>
      </c>
      <c r="C951" s="89" t="s">
        <v>564</v>
      </c>
      <c r="D951" s="88" t="s">
        <v>233</v>
      </c>
      <c r="E951" s="119">
        <v>26</v>
      </c>
      <c r="F951" s="120">
        <v>411.66</v>
      </c>
      <c r="G951" s="119">
        <f t="shared" si="116"/>
        <v>10704.2</v>
      </c>
      <c r="H951" s="133"/>
      <c r="I951" s="184">
        <f t="shared" si="109"/>
        <v>411.66</v>
      </c>
      <c r="J951" s="140">
        <f t="shared" si="110"/>
        <v>0</v>
      </c>
      <c r="K951" s="145">
        <f t="shared" si="111"/>
        <v>26</v>
      </c>
      <c r="L951" s="145">
        <f t="shared" si="112"/>
        <v>411.66</v>
      </c>
      <c r="M951" s="146">
        <f t="shared" si="113"/>
        <v>10703.16</v>
      </c>
      <c r="N951" s="90"/>
    </row>
    <row r="952" spans="1:14" x14ac:dyDescent="0.25">
      <c r="A952" s="87" t="s">
        <v>198</v>
      </c>
      <c r="B952" s="87" t="s">
        <v>565</v>
      </c>
      <c r="C952" s="89" t="s">
        <v>566</v>
      </c>
      <c r="D952" s="88" t="s">
        <v>233</v>
      </c>
      <c r="E952" s="119">
        <v>26</v>
      </c>
      <c r="F952" s="120">
        <v>372.21</v>
      </c>
      <c r="G952" s="119">
        <f t="shared" si="116"/>
        <v>9677.2000000000007</v>
      </c>
      <c r="H952" s="133"/>
      <c r="I952" s="184">
        <f t="shared" si="109"/>
        <v>372.21</v>
      </c>
      <c r="J952" s="140">
        <f t="shared" si="110"/>
        <v>0</v>
      </c>
      <c r="K952" s="145">
        <f t="shared" si="111"/>
        <v>26</v>
      </c>
      <c r="L952" s="145">
        <f t="shared" si="112"/>
        <v>372.21</v>
      </c>
      <c r="M952" s="146">
        <f t="shared" si="113"/>
        <v>9677.4599999999991</v>
      </c>
      <c r="N952" s="90"/>
    </row>
    <row r="953" spans="1:14" ht="45" x14ac:dyDescent="0.25">
      <c r="A953" s="87" t="s">
        <v>201</v>
      </c>
      <c r="B953" s="87" t="s">
        <v>567</v>
      </c>
      <c r="C953" s="89" t="s">
        <v>568</v>
      </c>
      <c r="D953" s="88" t="s">
        <v>233</v>
      </c>
      <c r="E953" s="119">
        <v>6</v>
      </c>
      <c r="F953" s="120">
        <v>255.15</v>
      </c>
      <c r="G953" s="119">
        <f t="shared" si="116"/>
        <v>1531.2</v>
      </c>
      <c r="H953" s="133"/>
      <c r="I953" s="184">
        <f t="shared" si="109"/>
        <v>255.15</v>
      </c>
      <c r="J953" s="140">
        <f t="shared" si="110"/>
        <v>0</v>
      </c>
      <c r="K953" s="145">
        <f t="shared" si="111"/>
        <v>6</v>
      </c>
      <c r="L953" s="145">
        <f t="shared" si="112"/>
        <v>255.15</v>
      </c>
      <c r="M953" s="146">
        <f t="shared" si="113"/>
        <v>1530.9</v>
      </c>
      <c r="N953" s="90"/>
    </row>
    <row r="954" spans="1:14" ht="30" x14ac:dyDescent="0.25">
      <c r="A954" s="87" t="s">
        <v>204</v>
      </c>
      <c r="B954" s="87" t="s">
        <v>569</v>
      </c>
      <c r="C954" s="89" t="s">
        <v>570</v>
      </c>
      <c r="D954" s="88" t="s">
        <v>233</v>
      </c>
      <c r="E954" s="119">
        <v>1</v>
      </c>
      <c r="F954" s="120">
        <v>2502.86</v>
      </c>
      <c r="G954" s="119">
        <f t="shared" si="116"/>
        <v>2502.9</v>
      </c>
      <c r="H954" s="133"/>
      <c r="I954" s="184">
        <f t="shared" si="109"/>
        <v>2502.86</v>
      </c>
      <c r="J954" s="140">
        <f t="shared" si="110"/>
        <v>0</v>
      </c>
      <c r="K954" s="145">
        <f t="shared" si="111"/>
        <v>1</v>
      </c>
      <c r="L954" s="145">
        <f t="shared" si="112"/>
        <v>2502.86</v>
      </c>
      <c r="M954" s="146">
        <f t="shared" si="113"/>
        <v>2502.86</v>
      </c>
      <c r="N954" s="90"/>
    </row>
    <row r="955" spans="1:14" ht="30" x14ac:dyDescent="0.25">
      <c r="A955" s="87" t="s">
        <v>207</v>
      </c>
      <c r="B955" s="87" t="s">
        <v>571</v>
      </c>
      <c r="C955" s="89" t="s">
        <v>572</v>
      </c>
      <c r="D955" s="88" t="s">
        <v>233</v>
      </c>
      <c r="E955" s="119">
        <v>3</v>
      </c>
      <c r="F955" s="120">
        <v>2548.9</v>
      </c>
      <c r="G955" s="119">
        <f t="shared" si="116"/>
        <v>7646.7</v>
      </c>
      <c r="H955" s="133"/>
      <c r="I955" s="184">
        <f t="shared" ref="I955:I999" si="117">F955</f>
        <v>2548.9</v>
      </c>
      <c r="J955" s="140">
        <f t="shared" ref="J955:J999" si="118">H955*I955</f>
        <v>0</v>
      </c>
      <c r="K955" s="145">
        <f t="shared" ref="K955:K999" si="119">E955+H955</f>
        <v>3</v>
      </c>
      <c r="L955" s="145">
        <f t="shared" ref="L955:L999" si="120">I955</f>
        <v>2548.9</v>
      </c>
      <c r="M955" s="146">
        <f t="shared" ref="M955:M999" si="121">K955*L955</f>
        <v>7646.7000000000007</v>
      </c>
      <c r="N955" s="90"/>
    </row>
    <row r="956" spans="1:14" ht="30" x14ac:dyDescent="0.25">
      <c r="A956" s="87" t="s">
        <v>210</v>
      </c>
      <c r="B956" s="87" t="s">
        <v>573</v>
      </c>
      <c r="C956" s="89" t="s">
        <v>574</v>
      </c>
      <c r="D956" s="88" t="s">
        <v>233</v>
      </c>
      <c r="E956" s="119">
        <v>2</v>
      </c>
      <c r="F956" s="120">
        <v>2596.2399999999998</v>
      </c>
      <c r="G956" s="119">
        <f t="shared" si="116"/>
        <v>5192.3999999999996</v>
      </c>
      <c r="H956" s="133"/>
      <c r="I956" s="184">
        <f t="shared" si="117"/>
        <v>2596.2399999999998</v>
      </c>
      <c r="J956" s="140">
        <f t="shared" si="118"/>
        <v>0</v>
      </c>
      <c r="K956" s="145">
        <f t="shared" si="119"/>
        <v>2</v>
      </c>
      <c r="L956" s="145">
        <f t="shared" si="120"/>
        <v>2596.2399999999998</v>
      </c>
      <c r="M956" s="146">
        <f t="shared" si="121"/>
        <v>5192.4799999999996</v>
      </c>
      <c r="N956" s="90"/>
    </row>
    <row r="957" spans="1:14" ht="30" x14ac:dyDescent="0.25">
      <c r="A957" s="87" t="s">
        <v>213</v>
      </c>
      <c r="B957" s="87" t="s">
        <v>575</v>
      </c>
      <c r="C957" s="89" t="s">
        <v>576</v>
      </c>
      <c r="D957" s="88" t="s">
        <v>233</v>
      </c>
      <c r="E957" s="119">
        <v>5</v>
      </c>
      <c r="F957" s="120">
        <v>255.15</v>
      </c>
      <c r="G957" s="119">
        <f t="shared" si="116"/>
        <v>1276</v>
      </c>
      <c r="H957" s="133"/>
      <c r="I957" s="184">
        <f t="shared" si="117"/>
        <v>255.15</v>
      </c>
      <c r="J957" s="140">
        <f t="shared" si="118"/>
        <v>0</v>
      </c>
      <c r="K957" s="145">
        <f t="shared" si="119"/>
        <v>5</v>
      </c>
      <c r="L957" s="145">
        <f t="shared" si="120"/>
        <v>255.15</v>
      </c>
      <c r="M957" s="146">
        <f t="shared" si="121"/>
        <v>1275.75</v>
      </c>
      <c r="N957" s="90"/>
    </row>
    <row r="958" spans="1:14" x14ac:dyDescent="0.25">
      <c r="A958" s="87" t="s">
        <v>216</v>
      </c>
      <c r="B958" s="87" t="s">
        <v>577</v>
      </c>
      <c r="C958" s="89" t="s">
        <v>578</v>
      </c>
      <c r="D958" s="88" t="s">
        <v>233</v>
      </c>
      <c r="E958" s="119">
        <v>1</v>
      </c>
      <c r="F958" s="120">
        <v>3026.32</v>
      </c>
      <c r="G958" s="119">
        <f t="shared" si="116"/>
        <v>3026.3</v>
      </c>
      <c r="H958" s="133"/>
      <c r="I958" s="184">
        <f t="shared" si="117"/>
        <v>3026.32</v>
      </c>
      <c r="J958" s="140">
        <f t="shared" si="118"/>
        <v>0</v>
      </c>
      <c r="K958" s="145">
        <f t="shared" si="119"/>
        <v>1</v>
      </c>
      <c r="L958" s="145">
        <f t="shared" si="120"/>
        <v>3026.32</v>
      </c>
      <c r="M958" s="146">
        <f t="shared" si="121"/>
        <v>3026.32</v>
      </c>
      <c r="N958" s="90"/>
    </row>
    <row r="959" spans="1:14" ht="30" x14ac:dyDescent="0.25">
      <c r="A959" s="87" t="s">
        <v>220</v>
      </c>
      <c r="B959" s="87" t="s">
        <v>579</v>
      </c>
      <c r="C959" s="89" t="s">
        <v>580</v>
      </c>
      <c r="D959" s="88" t="s">
        <v>233</v>
      </c>
      <c r="E959" s="119">
        <v>2</v>
      </c>
      <c r="F959" s="120">
        <v>1294.18</v>
      </c>
      <c r="G959" s="119">
        <f t="shared" si="116"/>
        <v>2588.4</v>
      </c>
      <c r="H959" s="133"/>
      <c r="I959" s="184">
        <f t="shared" si="117"/>
        <v>1294.18</v>
      </c>
      <c r="J959" s="140">
        <f t="shared" si="118"/>
        <v>0</v>
      </c>
      <c r="K959" s="145">
        <f t="shared" si="119"/>
        <v>2</v>
      </c>
      <c r="L959" s="145">
        <f t="shared" si="120"/>
        <v>1294.18</v>
      </c>
      <c r="M959" s="146">
        <f t="shared" si="121"/>
        <v>2588.36</v>
      </c>
      <c r="N959" s="90"/>
    </row>
    <row r="960" spans="1:14" ht="45" x14ac:dyDescent="0.25">
      <c r="A960" s="87" t="s">
        <v>224</v>
      </c>
      <c r="B960" s="87" t="s">
        <v>581</v>
      </c>
      <c r="C960" s="89" t="s">
        <v>582</v>
      </c>
      <c r="D960" s="88" t="s">
        <v>233</v>
      </c>
      <c r="E960" s="119">
        <v>2</v>
      </c>
      <c r="F960" s="120">
        <v>1628.24</v>
      </c>
      <c r="G960" s="119">
        <f t="shared" si="116"/>
        <v>3256.4</v>
      </c>
      <c r="H960" s="133"/>
      <c r="I960" s="184">
        <f t="shared" si="117"/>
        <v>1628.24</v>
      </c>
      <c r="J960" s="140">
        <f t="shared" si="118"/>
        <v>0</v>
      </c>
      <c r="K960" s="145">
        <f t="shared" si="119"/>
        <v>2</v>
      </c>
      <c r="L960" s="145">
        <f t="shared" si="120"/>
        <v>1628.24</v>
      </c>
      <c r="M960" s="146">
        <f t="shared" si="121"/>
        <v>3256.48</v>
      </c>
      <c r="N960" s="90"/>
    </row>
    <row r="961" spans="1:14" ht="30" x14ac:dyDescent="0.25">
      <c r="A961" s="87" t="s">
        <v>227</v>
      </c>
      <c r="B961" s="87" t="s">
        <v>583</v>
      </c>
      <c r="C961" s="89" t="s">
        <v>584</v>
      </c>
      <c r="D961" s="88" t="s">
        <v>233</v>
      </c>
      <c r="E961" s="119">
        <v>1</v>
      </c>
      <c r="F961" s="120">
        <v>373.52</v>
      </c>
      <c r="G961" s="119">
        <f t="shared" si="116"/>
        <v>373.5</v>
      </c>
      <c r="H961" s="133"/>
      <c r="I961" s="184">
        <f t="shared" si="117"/>
        <v>373.52</v>
      </c>
      <c r="J961" s="140">
        <f t="shared" si="118"/>
        <v>0</v>
      </c>
      <c r="K961" s="145">
        <f t="shared" si="119"/>
        <v>1</v>
      </c>
      <c r="L961" s="145">
        <f t="shared" si="120"/>
        <v>373.52</v>
      </c>
      <c r="M961" s="146">
        <f t="shared" si="121"/>
        <v>373.52</v>
      </c>
      <c r="N961" s="90"/>
    </row>
    <row r="962" spans="1:14" ht="30" x14ac:dyDescent="0.25">
      <c r="A962" s="87" t="s">
        <v>230</v>
      </c>
      <c r="B962" s="87" t="s">
        <v>585</v>
      </c>
      <c r="C962" s="89" t="s">
        <v>586</v>
      </c>
      <c r="D962" s="88" t="s">
        <v>233</v>
      </c>
      <c r="E962" s="119">
        <v>1</v>
      </c>
      <c r="F962" s="120">
        <v>1841.31</v>
      </c>
      <c r="G962" s="119">
        <f t="shared" si="116"/>
        <v>1841.3</v>
      </c>
      <c r="H962" s="133"/>
      <c r="I962" s="184">
        <f t="shared" si="117"/>
        <v>1841.31</v>
      </c>
      <c r="J962" s="140">
        <f t="shared" si="118"/>
        <v>0</v>
      </c>
      <c r="K962" s="145">
        <f t="shared" si="119"/>
        <v>1</v>
      </c>
      <c r="L962" s="145">
        <f t="shared" si="120"/>
        <v>1841.31</v>
      </c>
      <c r="M962" s="146">
        <f t="shared" si="121"/>
        <v>1841.31</v>
      </c>
      <c r="N962" s="90"/>
    </row>
    <row r="963" spans="1:14" ht="45" x14ac:dyDescent="0.25">
      <c r="A963" s="87" t="s">
        <v>234</v>
      </c>
      <c r="B963" s="87" t="s">
        <v>587</v>
      </c>
      <c r="C963" s="89" t="s">
        <v>588</v>
      </c>
      <c r="D963" s="88" t="s">
        <v>63</v>
      </c>
      <c r="E963" s="119">
        <v>43.4</v>
      </c>
      <c r="F963" s="120">
        <v>61.82</v>
      </c>
      <c r="G963" s="119">
        <f t="shared" si="116"/>
        <v>2682.1</v>
      </c>
      <c r="H963" s="133"/>
      <c r="I963" s="184">
        <f t="shared" si="117"/>
        <v>61.82</v>
      </c>
      <c r="J963" s="140">
        <f t="shared" si="118"/>
        <v>0</v>
      </c>
      <c r="K963" s="145">
        <f t="shared" si="119"/>
        <v>43.4</v>
      </c>
      <c r="L963" s="145">
        <f t="shared" si="120"/>
        <v>61.82</v>
      </c>
      <c r="M963" s="146">
        <f t="shared" si="121"/>
        <v>2682.9879999999998</v>
      </c>
      <c r="N963" s="90"/>
    </row>
    <row r="964" spans="1:14" ht="30" x14ac:dyDescent="0.25">
      <c r="A964" s="87" t="s">
        <v>240</v>
      </c>
      <c r="B964" s="87" t="s">
        <v>589</v>
      </c>
      <c r="C964" s="89" t="s">
        <v>590</v>
      </c>
      <c r="D964" s="88" t="s">
        <v>63</v>
      </c>
      <c r="E964" s="119">
        <v>43.4</v>
      </c>
      <c r="F964" s="120">
        <v>74.97</v>
      </c>
      <c r="G964" s="119">
        <f t="shared" si="116"/>
        <v>3255</v>
      </c>
      <c r="H964" s="133"/>
      <c r="I964" s="184">
        <f t="shared" si="117"/>
        <v>74.97</v>
      </c>
      <c r="J964" s="140">
        <f t="shared" si="118"/>
        <v>0</v>
      </c>
      <c r="K964" s="145">
        <f t="shared" si="119"/>
        <v>43.4</v>
      </c>
      <c r="L964" s="145">
        <f t="shared" si="120"/>
        <v>74.97</v>
      </c>
      <c r="M964" s="146">
        <f t="shared" si="121"/>
        <v>3253.6979999999999</v>
      </c>
      <c r="N964" s="90"/>
    </row>
    <row r="965" spans="1:14" ht="45" x14ac:dyDescent="0.25">
      <c r="A965" s="87" t="s">
        <v>237</v>
      </c>
      <c r="B965" s="87" t="s">
        <v>587</v>
      </c>
      <c r="C965" s="89" t="s">
        <v>588</v>
      </c>
      <c r="D965" s="88" t="s">
        <v>63</v>
      </c>
      <c r="E965" s="119">
        <v>60</v>
      </c>
      <c r="F965" s="120">
        <v>3933.39</v>
      </c>
      <c r="G965" s="119">
        <f t="shared" si="116"/>
        <v>236004</v>
      </c>
      <c r="H965" s="133"/>
      <c r="I965" s="184">
        <f t="shared" si="117"/>
        <v>3933.39</v>
      </c>
      <c r="J965" s="140">
        <f t="shared" si="118"/>
        <v>0</v>
      </c>
      <c r="K965" s="145">
        <f t="shared" si="119"/>
        <v>60</v>
      </c>
      <c r="L965" s="145">
        <f t="shared" si="120"/>
        <v>3933.39</v>
      </c>
      <c r="M965" s="146">
        <f t="shared" si="121"/>
        <v>236003.4</v>
      </c>
      <c r="N965" s="90"/>
    </row>
    <row r="966" spans="1:14" ht="45" x14ac:dyDescent="0.25">
      <c r="A966" s="87" t="s">
        <v>243</v>
      </c>
      <c r="B966" s="87" t="s">
        <v>591</v>
      </c>
      <c r="C966" s="89" t="s">
        <v>592</v>
      </c>
      <c r="D966" s="88" t="s">
        <v>63</v>
      </c>
      <c r="E966" s="119">
        <v>415</v>
      </c>
      <c r="F966" s="120">
        <v>1102.23</v>
      </c>
      <c r="G966" s="119">
        <f t="shared" si="116"/>
        <v>457413</v>
      </c>
      <c r="H966" s="133"/>
      <c r="I966" s="184">
        <f t="shared" si="117"/>
        <v>1102.23</v>
      </c>
      <c r="J966" s="140">
        <f t="shared" si="118"/>
        <v>0</v>
      </c>
      <c r="K966" s="145">
        <f t="shared" si="119"/>
        <v>415</v>
      </c>
      <c r="L966" s="145">
        <f t="shared" si="120"/>
        <v>1102.23</v>
      </c>
      <c r="M966" s="146">
        <f t="shared" si="121"/>
        <v>457425.45</v>
      </c>
      <c r="N966" s="90"/>
    </row>
    <row r="967" spans="1:14" ht="30" x14ac:dyDescent="0.25">
      <c r="A967" s="87" t="s">
        <v>246</v>
      </c>
      <c r="B967" s="87" t="s">
        <v>593</v>
      </c>
      <c r="C967" s="89" t="s">
        <v>594</v>
      </c>
      <c r="D967" s="88" t="s">
        <v>233</v>
      </c>
      <c r="E967" s="119">
        <v>26</v>
      </c>
      <c r="F967" s="120">
        <v>115.74</v>
      </c>
      <c r="G967" s="119">
        <f t="shared" si="116"/>
        <v>3008.2</v>
      </c>
      <c r="H967" s="133"/>
      <c r="I967" s="184">
        <f t="shared" si="117"/>
        <v>115.74</v>
      </c>
      <c r="J967" s="140">
        <f t="shared" si="118"/>
        <v>0</v>
      </c>
      <c r="K967" s="145">
        <f t="shared" si="119"/>
        <v>26</v>
      </c>
      <c r="L967" s="145">
        <f t="shared" si="120"/>
        <v>115.74</v>
      </c>
      <c r="M967" s="146">
        <f t="shared" si="121"/>
        <v>3009.24</v>
      </c>
      <c r="N967" s="90"/>
    </row>
    <row r="968" spans="1:14" ht="30" x14ac:dyDescent="0.25">
      <c r="A968" s="87" t="s">
        <v>249</v>
      </c>
      <c r="B968" s="87" t="s">
        <v>595</v>
      </c>
      <c r="C968" s="89" t="s">
        <v>596</v>
      </c>
      <c r="D968" s="88" t="s">
        <v>233</v>
      </c>
      <c r="E968" s="119">
        <v>26</v>
      </c>
      <c r="F968" s="120">
        <v>3352.49</v>
      </c>
      <c r="G968" s="119">
        <f t="shared" si="116"/>
        <v>87165</v>
      </c>
      <c r="H968" s="133"/>
      <c r="I968" s="184">
        <f t="shared" si="117"/>
        <v>3352.49</v>
      </c>
      <c r="J968" s="140">
        <f t="shared" si="118"/>
        <v>0</v>
      </c>
      <c r="K968" s="145">
        <f t="shared" si="119"/>
        <v>26</v>
      </c>
      <c r="L968" s="145">
        <f t="shared" si="120"/>
        <v>3352.49</v>
      </c>
      <c r="M968" s="146">
        <f t="shared" si="121"/>
        <v>87164.739999999991</v>
      </c>
      <c r="N968" s="90"/>
    </row>
    <row r="969" spans="1:14" ht="30" x14ac:dyDescent="0.25">
      <c r="A969" s="87" t="s">
        <v>252</v>
      </c>
      <c r="B969" s="87" t="s">
        <v>597</v>
      </c>
      <c r="C969" s="89" t="s">
        <v>598</v>
      </c>
      <c r="D969" s="88" t="s">
        <v>233</v>
      </c>
      <c r="E969" s="119">
        <v>4</v>
      </c>
      <c r="F969" s="120">
        <v>323.54000000000002</v>
      </c>
      <c r="G969" s="119">
        <f t="shared" si="116"/>
        <v>1294</v>
      </c>
      <c r="H969" s="133"/>
      <c r="I969" s="184">
        <f t="shared" si="117"/>
        <v>323.54000000000002</v>
      </c>
      <c r="J969" s="140">
        <f t="shared" si="118"/>
        <v>0</v>
      </c>
      <c r="K969" s="145">
        <f t="shared" si="119"/>
        <v>4</v>
      </c>
      <c r="L969" s="145">
        <f t="shared" si="120"/>
        <v>323.54000000000002</v>
      </c>
      <c r="M969" s="146">
        <f t="shared" si="121"/>
        <v>1294.1600000000001</v>
      </c>
      <c r="N969" s="90"/>
    </row>
    <row r="970" spans="1:14" x14ac:dyDescent="0.25">
      <c r="A970" s="87" t="s">
        <v>255</v>
      </c>
      <c r="B970" s="87" t="s">
        <v>599</v>
      </c>
      <c r="C970" s="89" t="s">
        <v>600</v>
      </c>
      <c r="D970" s="88" t="s">
        <v>233</v>
      </c>
      <c r="E970" s="119">
        <v>4</v>
      </c>
      <c r="F970" s="120">
        <v>6989.08</v>
      </c>
      <c r="G970" s="119">
        <f t="shared" si="116"/>
        <v>27956.400000000001</v>
      </c>
      <c r="H970" s="133"/>
      <c r="I970" s="184">
        <f t="shared" si="117"/>
        <v>6989.08</v>
      </c>
      <c r="J970" s="140">
        <f t="shared" si="118"/>
        <v>0</v>
      </c>
      <c r="K970" s="145">
        <f t="shared" si="119"/>
        <v>4</v>
      </c>
      <c r="L970" s="145">
        <f t="shared" si="120"/>
        <v>6989.08</v>
      </c>
      <c r="M970" s="146">
        <f t="shared" si="121"/>
        <v>27956.32</v>
      </c>
      <c r="N970" s="90"/>
    </row>
    <row r="971" spans="1:14" x14ac:dyDescent="0.25">
      <c r="A971" s="87" t="s">
        <v>258</v>
      </c>
      <c r="B971" s="87" t="s">
        <v>601</v>
      </c>
      <c r="C971" s="89" t="s">
        <v>602</v>
      </c>
      <c r="D971" s="88" t="s">
        <v>233</v>
      </c>
      <c r="E971" s="119">
        <v>1</v>
      </c>
      <c r="F971" s="120">
        <v>540.55999999999995</v>
      </c>
      <c r="G971" s="119">
        <f t="shared" si="116"/>
        <v>540.6</v>
      </c>
      <c r="H971" s="133"/>
      <c r="I971" s="184">
        <f t="shared" si="117"/>
        <v>540.55999999999995</v>
      </c>
      <c r="J971" s="140">
        <f t="shared" si="118"/>
        <v>0</v>
      </c>
      <c r="K971" s="145">
        <f t="shared" si="119"/>
        <v>1</v>
      </c>
      <c r="L971" s="145">
        <f t="shared" si="120"/>
        <v>540.55999999999995</v>
      </c>
      <c r="M971" s="146">
        <f t="shared" si="121"/>
        <v>540.55999999999995</v>
      </c>
      <c r="N971" s="90"/>
    </row>
    <row r="972" spans="1:14" ht="30" x14ac:dyDescent="0.25">
      <c r="A972" s="87" t="s">
        <v>261</v>
      </c>
      <c r="B972" s="87" t="s">
        <v>603</v>
      </c>
      <c r="C972" s="89" t="s">
        <v>604</v>
      </c>
      <c r="D972" s="88" t="s">
        <v>233</v>
      </c>
      <c r="E972" s="119">
        <v>1</v>
      </c>
      <c r="F972" s="120">
        <v>19719.09</v>
      </c>
      <c r="G972" s="119">
        <f t="shared" si="116"/>
        <v>19719.099999999999</v>
      </c>
      <c r="H972" s="133"/>
      <c r="I972" s="184">
        <f t="shared" si="117"/>
        <v>19719.09</v>
      </c>
      <c r="J972" s="140">
        <f t="shared" si="118"/>
        <v>0</v>
      </c>
      <c r="K972" s="145">
        <f t="shared" si="119"/>
        <v>1</v>
      </c>
      <c r="L972" s="145">
        <f t="shared" si="120"/>
        <v>19719.09</v>
      </c>
      <c r="M972" s="146">
        <f t="shared" si="121"/>
        <v>19719.09</v>
      </c>
      <c r="N972" s="90"/>
    </row>
    <row r="973" spans="1:14" ht="30" x14ac:dyDescent="0.25">
      <c r="A973" s="87" t="s">
        <v>264</v>
      </c>
      <c r="B973" s="87" t="s">
        <v>605</v>
      </c>
      <c r="C973" s="89" t="s">
        <v>606</v>
      </c>
      <c r="D973" s="88" t="s">
        <v>233</v>
      </c>
      <c r="E973" s="119">
        <v>26</v>
      </c>
      <c r="F973" s="120">
        <v>548.45000000000005</v>
      </c>
      <c r="G973" s="119">
        <f t="shared" si="116"/>
        <v>14261</v>
      </c>
      <c r="H973" s="133"/>
      <c r="I973" s="184">
        <f t="shared" si="117"/>
        <v>548.45000000000005</v>
      </c>
      <c r="J973" s="140">
        <f t="shared" si="118"/>
        <v>0</v>
      </c>
      <c r="K973" s="145">
        <f t="shared" si="119"/>
        <v>26</v>
      </c>
      <c r="L973" s="145">
        <f t="shared" si="120"/>
        <v>548.45000000000005</v>
      </c>
      <c r="M973" s="146">
        <f t="shared" si="121"/>
        <v>14259.7</v>
      </c>
      <c r="N973" s="90"/>
    </row>
    <row r="974" spans="1:14" ht="30" x14ac:dyDescent="0.25">
      <c r="A974" s="87" t="s">
        <v>267</v>
      </c>
      <c r="B974" s="87" t="s">
        <v>607</v>
      </c>
      <c r="C974" s="89" t="s">
        <v>608</v>
      </c>
      <c r="D974" s="88" t="s">
        <v>233</v>
      </c>
      <c r="E974" s="119">
        <v>26</v>
      </c>
      <c r="F974" s="120">
        <v>1058.75</v>
      </c>
      <c r="G974" s="119">
        <f t="shared" si="116"/>
        <v>27528.799999999999</v>
      </c>
      <c r="H974" s="133"/>
      <c r="I974" s="184">
        <f t="shared" si="117"/>
        <v>1058.75</v>
      </c>
      <c r="J974" s="140">
        <f t="shared" si="118"/>
        <v>0</v>
      </c>
      <c r="K974" s="145">
        <f t="shared" si="119"/>
        <v>26</v>
      </c>
      <c r="L974" s="145">
        <f t="shared" si="120"/>
        <v>1058.75</v>
      </c>
      <c r="M974" s="146">
        <f t="shared" si="121"/>
        <v>27527.5</v>
      </c>
      <c r="N974" s="90"/>
    </row>
    <row r="975" spans="1:14" ht="30" x14ac:dyDescent="0.25">
      <c r="A975" s="87" t="s">
        <v>270</v>
      </c>
      <c r="B975" s="87" t="s">
        <v>609</v>
      </c>
      <c r="C975" s="89" t="s">
        <v>610</v>
      </c>
      <c r="D975" s="88" t="s">
        <v>63</v>
      </c>
      <c r="E975" s="119">
        <v>323.39999999999998</v>
      </c>
      <c r="F975" s="120">
        <v>13.15</v>
      </c>
      <c r="G975" s="119">
        <f t="shared" si="116"/>
        <v>4268.8999999999996</v>
      </c>
      <c r="H975" s="133"/>
      <c r="I975" s="184">
        <f t="shared" si="117"/>
        <v>13.15</v>
      </c>
      <c r="J975" s="140">
        <f t="shared" si="118"/>
        <v>0</v>
      </c>
      <c r="K975" s="145">
        <f t="shared" si="119"/>
        <v>323.39999999999998</v>
      </c>
      <c r="L975" s="145">
        <f t="shared" si="120"/>
        <v>13.15</v>
      </c>
      <c r="M975" s="146">
        <f t="shared" si="121"/>
        <v>4252.71</v>
      </c>
      <c r="N975" s="90"/>
    </row>
    <row r="976" spans="1:14" x14ac:dyDescent="0.25">
      <c r="A976" s="87" t="s">
        <v>273</v>
      </c>
      <c r="B976" s="87" t="s">
        <v>531</v>
      </c>
      <c r="C976" s="89" t="s">
        <v>532</v>
      </c>
      <c r="D976" s="88" t="s">
        <v>63</v>
      </c>
      <c r="E976" s="119">
        <v>438.3</v>
      </c>
      <c r="F976" s="120">
        <v>19.73</v>
      </c>
      <c r="G976" s="119">
        <f t="shared" si="116"/>
        <v>8634.5</v>
      </c>
      <c r="H976" s="133"/>
      <c r="I976" s="184">
        <f t="shared" si="117"/>
        <v>19.73</v>
      </c>
      <c r="J976" s="140">
        <f t="shared" si="118"/>
        <v>0</v>
      </c>
      <c r="K976" s="145">
        <f t="shared" si="119"/>
        <v>438.3</v>
      </c>
      <c r="L976" s="145">
        <f t="shared" si="120"/>
        <v>19.73</v>
      </c>
      <c r="M976" s="146">
        <f t="shared" si="121"/>
        <v>8647.6589999999997</v>
      </c>
      <c r="N976" s="90"/>
    </row>
    <row r="977" spans="1:14" ht="30" x14ac:dyDescent="0.25">
      <c r="A977" s="87" t="s">
        <v>276</v>
      </c>
      <c r="B977" s="87" t="s">
        <v>533</v>
      </c>
      <c r="C977" s="89" t="s">
        <v>534</v>
      </c>
      <c r="D977" s="88" t="s">
        <v>63</v>
      </c>
      <c r="E977" s="119">
        <v>438.3</v>
      </c>
      <c r="F977" s="120">
        <v>34.200000000000003</v>
      </c>
      <c r="G977" s="119">
        <f t="shared" si="116"/>
        <v>14989.9</v>
      </c>
      <c r="H977" s="133"/>
      <c r="I977" s="184">
        <f t="shared" si="117"/>
        <v>34.200000000000003</v>
      </c>
      <c r="J977" s="140">
        <f t="shared" si="118"/>
        <v>0</v>
      </c>
      <c r="K977" s="145">
        <f t="shared" si="119"/>
        <v>438.3</v>
      </c>
      <c r="L977" s="145">
        <f t="shared" si="120"/>
        <v>34.200000000000003</v>
      </c>
      <c r="M977" s="146">
        <f t="shared" si="121"/>
        <v>14989.860000000002</v>
      </c>
      <c r="N977" s="90"/>
    </row>
    <row r="978" spans="1:14" ht="30" x14ac:dyDescent="0.25">
      <c r="A978" s="87" t="s">
        <v>279</v>
      </c>
      <c r="B978" s="87" t="s">
        <v>611</v>
      </c>
      <c r="C978" s="89" t="s">
        <v>612</v>
      </c>
      <c r="D978" s="88" t="s">
        <v>63</v>
      </c>
      <c r="E978" s="119">
        <v>394.8</v>
      </c>
      <c r="F978" s="120">
        <v>19.73</v>
      </c>
      <c r="G978" s="119">
        <f t="shared" si="116"/>
        <v>7777.6</v>
      </c>
      <c r="H978" s="133"/>
      <c r="I978" s="184">
        <f t="shared" si="117"/>
        <v>19.73</v>
      </c>
      <c r="J978" s="140">
        <f t="shared" si="118"/>
        <v>0</v>
      </c>
      <c r="K978" s="145">
        <f t="shared" si="119"/>
        <v>394.8</v>
      </c>
      <c r="L978" s="145">
        <f t="shared" si="120"/>
        <v>19.73</v>
      </c>
      <c r="M978" s="146">
        <f t="shared" si="121"/>
        <v>7789.4040000000005</v>
      </c>
      <c r="N978" s="90"/>
    </row>
    <row r="979" spans="1:14" x14ac:dyDescent="0.25">
      <c r="A979" s="87" t="s">
        <v>282</v>
      </c>
      <c r="B979" s="87" t="s">
        <v>537</v>
      </c>
      <c r="C979" s="89" t="s">
        <v>538</v>
      </c>
      <c r="D979" s="88" t="s">
        <v>233</v>
      </c>
      <c r="E979" s="119">
        <v>26</v>
      </c>
      <c r="F979" s="120">
        <v>399.83</v>
      </c>
      <c r="G979" s="119">
        <f t="shared" si="116"/>
        <v>10394.799999999999</v>
      </c>
      <c r="H979" s="133"/>
      <c r="I979" s="184">
        <f t="shared" si="117"/>
        <v>399.83</v>
      </c>
      <c r="J979" s="140">
        <f t="shared" si="118"/>
        <v>0</v>
      </c>
      <c r="K979" s="145">
        <f t="shared" si="119"/>
        <v>26</v>
      </c>
      <c r="L979" s="145">
        <f t="shared" si="120"/>
        <v>399.83</v>
      </c>
      <c r="M979" s="146">
        <f t="shared" si="121"/>
        <v>10395.58</v>
      </c>
      <c r="N979" s="90"/>
    </row>
    <row r="980" spans="1:14" x14ac:dyDescent="0.25">
      <c r="A980" s="87" t="s">
        <v>285</v>
      </c>
      <c r="B980" s="87" t="s">
        <v>539</v>
      </c>
      <c r="C980" s="89" t="s">
        <v>540</v>
      </c>
      <c r="D980" s="88" t="s">
        <v>233</v>
      </c>
      <c r="E980" s="119">
        <v>26</v>
      </c>
      <c r="F980" s="120">
        <v>1211.32</v>
      </c>
      <c r="G980" s="119">
        <f t="shared" si="116"/>
        <v>31493.8</v>
      </c>
      <c r="H980" s="133"/>
      <c r="I980" s="184">
        <f t="shared" si="117"/>
        <v>1211.32</v>
      </c>
      <c r="J980" s="140">
        <f t="shared" si="118"/>
        <v>0</v>
      </c>
      <c r="K980" s="145">
        <f t="shared" si="119"/>
        <v>26</v>
      </c>
      <c r="L980" s="145">
        <f t="shared" si="120"/>
        <v>1211.32</v>
      </c>
      <c r="M980" s="146">
        <f t="shared" si="121"/>
        <v>31494.32</v>
      </c>
      <c r="N980" s="90"/>
    </row>
    <row r="981" spans="1:14" x14ac:dyDescent="0.25">
      <c r="A981" s="87" t="s">
        <v>288</v>
      </c>
      <c r="B981" s="87" t="s">
        <v>613</v>
      </c>
      <c r="C981" s="89" t="s">
        <v>614</v>
      </c>
      <c r="D981" s="88" t="s">
        <v>233</v>
      </c>
      <c r="E981" s="119">
        <v>4</v>
      </c>
      <c r="F981" s="120">
        <v>399.83</v>
      </c>
      <c r="G981" s="119">
        <f t="shared" si="116"/>
        <v>1599.2</v>
      </c>
      <c r="H981" s="133"/>
      <c r="I981" s="184">
        <f t="shared" si="117"/>
        <v>399.83</v>
      </c>
      <c r="J981" s="140">
        <f t="shared" si="118"/>
        <v>0</v>
      </c>
      <c r="K981" s="145">
        <f t="shared" si="119"/>
        <v>4</v>
      </c>
      <c r="L981" s="145">
        <f t="shared" si="120"/>
        <v>399.83</v>
      </c>
      <c r="M981" s="146">
        <f t="shared" si="121"/>
        <v>1599.32</v>
      </c>
      <c r="N981" s="90"/>
    </row>
    <row r="982" spans="1:14" ht="30" x14ac:dyDescent="0.25">
      <c r="A982" s="87" t="s">
        <v>291</v>
      </c>
      <c r="B982" s="87" t="s">
        <v>615</v>
      </c>
      <c r="C982" s="89" t="s">
        <v>616</v>
      </c>
      <c r="D982" s="88" t="s">
        <v>233</v>
      </c>
      <c r="E982" s="119">
        <v>4</v>
      </c>
      <c r="F982" s="120">
        <v>1498.03</v>
      </c>
      <c r="G982" s="119">
        <f t="shared" si="116"/>
        <v>5992</v>
      </c>
      <c r="H982" s="133"/>
      <c r="I982" s="184">
        <f t="shared" si="117"/>
        <v>1498.03</v>
      </c>
      <c r="J982" s="140">
        <f t="shared" si="118"/>
        <v>0</v>
      </c>
      <c r="K982" s="145">
        <f t="shared" si="119"/>
        <v>4</v>
      </c>
      <c r="L982" s="145">
        <f t="shared" si="120"/>
        <v>1498.03</v>
      </c>
      <c r="M982" s="146">
        <f t="shared" si="121"/>
        <v>5992.12</v>
      </c>
      <c r="N982" s="90"/>
    </row>
    <row r="983" spans="1:14" x14ac:dyDescent="0.25">
      <c r="A983" s="87" t="s">
        <v>294</v>
      </c>
      <c r="B983" s="87" t="s">
        <v>617</v>
      </c>
      <c r="C983" s="89" t="s">
        <v>618</v>
      </c>
      <c r="D983" s="88" t="s">
        <v>233</v>
      </c>
      <c r="E983" s="119">
        <v>1</v>
      </c>
      <c r="F983" s="120">
        <v>860.15</v>
      </c>
      <c r="G983" s="119">
        <f t="shared" si="116"/>
        <v>860.2</v>
      </c>
      <c r="H983" s="133"/>
      <c r="I983" s="184">
        <f t="shared" si="117"/>
        <v>860.15</v>
      </c>
      <c r="J983" s="140">
        <f t="shared" si="118"/>
        <v>0</v>
      </c>
      <c r="K983" s="145">
        <f t="shared" si="119"/>
        <v>1</v>
      </c>
      <c r="L983" s="145">
        <f t="shared" si="120"/>
        <v>860.15</v>
      </c>
      <c r="M983" s="146">
        <f t="shared" si="121"/>
        <v>860.15</v>
      </c>
      <c r="N983" s="90"/>
    </row>
    <row r="984" spans="1:14" x14ac:dyDescent="0.25">
      <c r="A984" s="87" t="s">
        <v>297</v>
      </c>
      <c r="B984" s="87" t="s">
        <v>619</v>
      </c>
      <c r="C984" s="89" t="s">
        <v>620</v>
      </c>
      <c r="D984" s="88" t="s">
        <v>233</v>
      </c>
      <c r="E984" s="119">
        <v>1</v>
      </c>
      <c r="F984" s="120">
        <v>2785.63</v>
      </c>
      <c r="G984" s="119">
        <f t="shared" si="116"/>
        <v>2785.6</v>
      </c>
      <c r="H984" s="133"/>
      <c r="I984" s="184">
        <f t="shared" si="117"/>
        <v>2785.63</v>
      </c>
      <c r="J984" s="140">
        <f t="shared" si="118"/>
        <v>0</v>
      </c>
      <c r="K984" s="145">
        <f t="shared" si="119"/>
        <v>1</v>
      </c>
      <c r="L984" s="145">
        <f t="shared" si="120"/>
        <v>2785.63</v>
      </c>
      <c r="M984" s="146">
        <f t="shared" si="121"/>
        <v>2785.63</v>
      </c>
      <c r="N984" s="90"/>
    </row>
    <row r="985" spans="1:14" ht="30" x14ac:dyDescent="0.25">
      <c r="A985" s="87" t="s">
        <v>298</v>
      </c>
      <c r="B985" s="87" t="s">
        <v>324</v>
      </c>
      <c r="C985" s="89" t="s">
        <v>325</v>
      </c>
      <c r="D985" s="88" t="s">
        <v>63</v>
      </c>
      <c r="E985" s="119">
        <v>438.3</v>
      </c>
      <c r="F985" s="120">
        <v>9.2100000000000009</v>
      </c>
      <c r="G985" s="119">
        <f t="shared" si="116"/>
        <v>4032.4</v>
      </c>
      <c r="H985" s="133"/>
      <c r="I985" s="184">
        <f t="shared" si="117"/>
        <v>9.2100000000000009</v>
      </c>
      <c r="J985" s="140">
        <f t="shared" si="118"/>
        <v>0</v>
      </c>
      <c r="K985" s="145">
        <f t="shared" si="119"/>
        <v>438.3</v>
      </c>
      <c r="L985" s="145">
        <f t="shared" si="120"/>
        <v>9.2100000000000009</v>
      </c>
      <c r="M985" s="146">
        <f t="shared" si="121"/>
        <v>4036.7430000000004</v>
      </c>
      <c r="N985" s="90"/>
    </row>
    <row r="986" spans="1:14" x14ac:dyDescent="0.25">
      <c r="A986" s="87" t="s">
        <v>333</v>
      </c>
      <c r="B986" s="87" t="s">
        <v>621</v>
      </c>
      <c r="C986" s="89" t="s">
        <v>622</v>
      </c>
      <c r="D986" s="88" t="s">
        <v>623</v>
      </c>
      <c r="E986" s="119">
        <v>1</v>
      </c>
      <c r="F986" s="120">
        <v>85489.26</v>
      </c>
      <c r="G986" s="119">
        <f t="shared" si="116"/>
        <v>85489.3</v>
      </c>
      <c r="H986" s="133"/>
      <c r="I986" s="184">
        <f t="shared" si="117"/>
        <v>85489.26</v>
      </c>
      <c r="J986" s="140">
        <f t="shared" si="118"/>
        <v>0</v>
      </c>
      <c r="K986" s="145">
        <f t="shared" si="119"/>
        <v>1</v>
      </c>
      <c r="L986" s="145">
        <f t="shared" si="120"/>
        <v>85489.26</v>
      </c>
      <c r="M986" s="146">
        <f t="shared" si="121"/>
        <v>85489.26</v>
      </c>
      <c r="N986" s="90"/>
    </row>
    <row r="987" spans="1:14" x14ac:dyDescent="0.25">
      <c r="A987" s="121"/>
      <c r="B987" s="122" t="s">
        <v>39</v>
      </c>
      <c r="C987" s="123" t="s">
        <v>326</v>
      </c>
      <c r="D987" s="121"/>
      <c r="E987" s="121"/>
      <c r="F987" s="124"/>
      <c r="G987" s="125"/>
      <c r="H987" s="137"/>
      <c r="I987" s="185"/>
      <c r="J987" s="141"/>
      <c r="K987" s="149"/>
      <c r="L987" s="149"/>
      <c r="M987" s="150"/>
      <c r="N987" s="90"/>
    </row>
    <row r="988" spans="1:14" x14ac:dyDescent="0.25">
      <c r="A988" s="87" t="s">
        <v>299</v>
      </c>
      <c r="B988" s="87" t="s">
        <v>348</v>
      </c>
      <c r="C988" s="89" t="s">
        <v>349</v>
      </c>
      <c r="D988" s="88" t="s">
        <v>63</v>
      </c>
      <c r="E988" s="119">
        <v>262.39999999999998</v>
      </c>
      <c r="F988" s="120">
        <v>55.24</v>
      </c>
      <c r="G988" s="119">
        <f t="shared" ref="G988:G999" si="122">ROUND(ROUND(F988,1)*ROUND(E988,1),1)</f>
        <v>14484.5</v>
      </c>
      <c r="H988" s="133">
        <v>-262.39999999999998</v>
      </c>
      <c r="I988" s="184">
        <f t="shared" si="117"/>
        <v>55.24</v>
      </c>
      <c r="J988" s="140">
        <f t="shared" si="118"/>
        <v>-14494.975999999999</v>
      </c>
      <c r="K988" s="145">
        <f t="shared" si="119"/>
        <v>0</v>
      </c>
      <c r="L988" s="145">
        <f t="shared" si="120"/>
        <v>55.24</v>
      </c>
      <c r="M988" s="146">
        <f t="shared" si="121"/>
        <v>0</v>
      </c>
      <c r="N988" s="90"/>
    </row>
    <row r="989" spans="1:14" ht="30" x14ac:dyDescent="0.25">
      <c r="A989" s="87" t="s">
        <v>300</v>
      </c>
      <c r="B989" s="87" t="s">
        <v>351</v>
      </c>
      <c r="C989" s="89" t="s">
        <v>352</v>
      </c>
      <c r="D989" s="88" t="s">
        <v>63</v>
      </c>
      <c r="E989" s="119">
        <v>509.9</v>
      </c>
      <c r="F989" s="120">
        <v>149.94</v>
      </c>
      <c r="G989" s="119">
        <f t="shared" si="122"/>
        <v>76434</v>
      </c>
      <c r="H989" s="133"/>
      <c r="I989" s="184">
        <f t="shared" si="117"/>
        <v>149.94</v>
      </c>
      <c r="J989" s="140">
        <f t="shared" si="118"/>
        <v>0</v>
      </c>
      <c r="K989" s="145">
        <f t="shared" si="119"/>
        <v>509.9</v>
      </c>
      <c r="L989" s="145">
        <f t="shared" si="120"/>
        <v>149.94</v>
      </c>
      <c r="M989" s="146">
        <f t="shared" si="121"/>
        <v>76454.406000000003</v>
      </c>
      <c r="N989" s="90"/>
    </row>
    <row r="990" spans="1:14" ht="30" x14ac:dyDescent="0.25">
      <c r="A990" s="87" t="s">
        <v>301</v>
      </c>
      <c r="B990" s="87" t="s">
        <v>354</v>
      </c>
      <c r="C990" s="89" t="s">
        <v>355</v>
      </c>
      <c r="D990" s="88" t="s">
        <v>63</v>
      </c>
      <c r="E990" s="119">
        <v>262.39999999999998</v>
      </c>
      <c r="F990" s="120">
        <v>87.65</v>
      </c>
      <c r="G990" s="119">
        <f t="shared" si="122"/>
        <v>23012.5</v>
      </c>
      <c r="H990" s="133">
        <v>-262.39999999999998</v>
      </c>
      <c r="I990" s="184">
        <f t="shared" si="117"/>
        <v>87.65</v>
      </c>
      <c r="J990" s="140">
        <f t="shared" si="118"/>
        <v>-22999.360000000001</v>
      </c>
      <c r="K990" s="145">
        <f t="shared" si="119"/>
        <v>0</v>
      </c>
      <c r="L990" s="145">
        <f t="shared" si="120"/>
        <v>87.65</v>
      </c>
      <c r="M990" s="146">
        <f t="shared" si="121"/>
        <v>0</v>
      </c>
      <c r="N990" s="90"/>
    </row>
    <row r="991" spans="1:14" ht="30" x14ac:dyDescent="0.25">
      <c r="A991" s="87" t="s">
        <v>302</v>
      </c>
      <c r="B991" s="87" t="s">
        <v>624</v>
      </c>
      <c r="C991" s="89" t="s">
        <v>625</v>
      </c>
      <c r="D991" s="88" t="s">
        <v>63</v>
      </c>
      <c r="E991" s="119">
        <v>204.3</v>
      </c>
      <c r="F991" s="120">
        <v>60.5</v>
      </c>
      <c r="G991" s="119">
        <f t="shared" si="122"/>
        <v>12360.2</v>
      </c>
      <c r="H991" s="133"/>
      <c r="I991" s="184">
        <f t="shared" si="117"/>
        <v>60.5</v>
      </c>
      <c r="J991" s="140">
        <f t="shared" si="118"/>
        <v>0</v>
      </c>
      <c r="K991" s="145">
        <f t="shared" si="119"/>
        <v>204.3</v>
      </c>
      <c r="L991" s="145">
        <f t="shared" si="120"/>
        <v>60.5</v>
      </c>
      <c r="M991" s="146">
        <f t="shared" si="121"/>
        <v>12360.150000000001</v>
      </c>
      <c r="N991" s="90"/>
    </row>
    <row r="992" spans="1:14" ht="30" x14ac:dyDescent="0.25">
      <c r="A992" s="87" t="s">
        <v>303</v>
      </c>
      <c r="B992" s="87" t="s">
        <v>626</v>
      </c>
      <c r="C992" s="89" t="s">
        <v>627</v>
      </c>
      <c r="D992" s="88" t="s">
        <v>80</v>
      </c>
      <c r="E992" s="119">
        <v>1.7</v>
      </c>
      <c r="F992" s="120">
        <v>16852.7</v>
      </c>
      <c r="G992" s="119">
        <f t="shared" si="122"/>
        <v>28649.599999999999</v>
      </c>
      <c r="H992" s="133"/>
      <c r="I992" s="184">
        <f t="shared" si="117"/>
        <v>16852.7</v>
      </c>
      <c r="J992" s="140">
        <f t="shared" si="118"/>
        <v>0</v>
      </c>
      <c r="K992" s="145">
        <f t="shared" si="119"/>
        <v>1.7</v>
      </c>
      <c r="L992" s="145">
        <f t="shared" si="120"/>
        <v>16852.7</v>
      </c>
      <c r="M992" s="146">
        <f t="shared" si="121"/>
        <v>28649.59</v>
      </c>
      <c r="N992" s="90"/>
    </row>
    <row r="993" spans="1:14" x14ac:dyDescent="0.25">
      <c r="A993" s="87" t="s">
        <v>304</v>
      </c>
      <c r="B993" s="87" t="s">
        <v>357</v>
      </c>
      <c r="C993" s="89" t="s">
        <v>358</v>
      </c>
      <c r="D993" s="88" t="s">
        <v>119</v>
      </c>
      <c r="E993" s="119">
        <v>403.3</v>
      </c>
      <c r="F993" s="120">
        <v>51.29</v>
      </c>
      <c r="G993" s="119">
        <f t="shared" si="122"/>
        <v>20689.3</v>
      </c>
      <c r="H993" s="133"/>
      <c r="I993" s="184">
        <f t="shared" si="117"/>
        <v>51.29</v>
      </c>
      <c r="J993" s="140">
        <f t="shared" si="118"/>
        <v>0</v>
      </c>
      <c r="K993" s="145">
        <f t="shared" si="119"/>
        <v>403.3</v>
      </c>
      <c r="L993" s="145">
        <f t="shared" si="120"/>
        <v>51.29</v>
      </c>
      <c r="M993" s="146">
        <f t="shared" si="121"/>
        <v>20685.257000000001</v>
      </c>
      <c r="N993" s="90"/>
    </row>
    <row r="994" spans="1:14" ht="45" x14ac:dyDescent="0.25">
      <c r="A994" s="87" t="s">
        <v>305</v>
      </c>
      <c r="B994" s="87" t="s">
        <v>360</v>
      </c>
      <c r="C994" s="89" t="s">
        <v>361</v>
      </c>
      <c r="D994" s="88" t="s">
        <v>119</v>
      </c>
      <c r="E994" s="119">
        <v>4.0999999999999996</v>
      </c>
      <c r="F994" s="120">
        <v>154.66999999999999</v>
      </c>
      <c r="G994" s="119">
        <f t="shared" si="122"/>
        <v>634.29999999999995</v>
      </c>
      <c r="H994" s="133"/>
      <c r="I994" s="184">
        <f t="shared" si="117"/>
        <v>154.66999999999999</v>
      </c>
      <c r="J994" s="140">
        <f t="shared" si="118"/>
        <v>0</v>
      </c>
      <c r="K994" s="145">
        <f t="shared" si="119"/>
        <v>4.0999999999999996</v>
      </c>
      <c r="L994" s="145">
        <f t="shared" si="120"/>
        <v>154.66999999999999</v>
      </c>
      <c r="M994" s="146">
        <f t="shared" si="121"/>
        <v>634.14699999999993</v>
      </c>
      <c r="N994" s="90"/>
    </row>
    <row r="995" spans="1:14" ht="45" x14ac:dyDescent="0.25">
      <c r="A995" s="87" t="s">
        <v>308</v>
      </c>
      <c r="B995" s="87" t="s">
        <v>363</v>
      </c>
      <c r="C995" s="89" t="s">
        <v>364</v>
      </c>
      <c r="D995" s="88" t="s">
        <v>119</v>
      </c>
      <c r="E995" s="119">
        <v>163.80000000000001</v>
      </c>
      <c r="F995" s="120">
        <v>257.77999999999997</v>
      </c>
      <c r="G995" s="119">
        <f t="shared" si="122"/>
        <v>42227.6</v>
      </c>
      <c r="H995" s="133"/>
      <c r="I995" s="184">
        <f t="shared" si="117"/>
        <v>257.77999999999997</v>
      </c>
      <c r="J995" s="140">
        <f t="shared" si="118"/>
        <v>0</v>
      </c>
      <c r="K995" s="145">
        <f t="shared" si="119"/>
        <v>163.80000000000001</v>
      </c>
      <c r="L995" s="145">
        <f t="shared" si="120"/>
        <v>257.77999999999997</v>
      </c>
      <c r="M995" s="146">
        <f t="shared" si="121"/>
        <v>42224.364000000001</v>
      </c>
      <c r="N995" s="90"/>
    </row>
    <row r="996" spans="1:14" ht="30" x14ac:dyDescent="0.25">
      <c r="A996" s="87" t="s">
        <v>311</v>
      </c>
      <c r="B996" s="87" t="s">
        <v>366</v>
      </c>
      <c r="C996" s="89" t="s">
        <v>367</v>
      </c>
      <c r="D996" s="88" t="s">
        <v>119</v>
      </c>
      <c r="E996" s="119">
        <v>227.9</v>
      </c>
      <c r="F996" s="120">
        <v>154.66999999999999</v>
      </c>
      <c r="G996" s="119">
        <f t="shared" si="122"/>
        <v>35256.1</v>
      </c>
      <c r="H996" s="133"/>
      <c r="I996" s="184">
        <f t="shared" si="117"/>
        <v>154.66999999999999</v>
      </c>
      <c r="J996" s="140">
        <f t="shared" si="118"/>
        <v>0</v>
      </c>
      <c r="K996" s="145">
        <f t="shared" si="119"/>
        <v>227.9</v>
      </c>
      <c r="L996" s="145">
        <f t="shared" si="120"/>
        <v>154.66999999999999</v>
      </c>
      <c r="M996" s="146">
        <f t="shared" si="121"/>
        <v>35249.292999999998</v>
      </c>
      <c r="N996" s="90"/>
    </row>
    <row r="997" spans="1:14" ht="30" x14ac:dyDescent="0.25">
      <c r="A997" s="87" t="s">
        <v>314</v>
      </c>
      <c r="B997" s="87" t="s">
        <v>628</v>
      </c>
      <c r="C997" s="89" t="s">
        <v>629</v>
      </c>
      <c r="D997" s="88" t="s">
        <v>119</v>
      </c>
      <c r="E997" s="119">
        <v>8.8128689999999992</v>
      </c>
      <c r="F997" s="120">
        <v>114.42</v>
      </c>
      <c r="G997" s="119">
        <f t="shared" si="122"/>
        <v>1006.7</v>
      </c>
      <c r="H997" s="133"/>
      <c r="I997" s="184">
        <f t="shared" si="117"/>
        <v>114.42</v>
      </c>
      <c r="J997" s="140">
        <f t="shared" si="118"/>
        <v>0</v>
      </c>
      <c r="K997" s="145">
        <f t="shared" si="119"/>
        <v>8.8128689999999992</v>
      </c>
      <c r="L997" s="145">
        <f t="shared" si="120"/>
        <v>114.42</v>
      </c>
      <c r="M997" s="146">
        <f t="shared" si="121"/>
        <v>1008.3684709799999</v>
      </c>
      <c r="N997" s="90"/>
    </row>
    <row r="998" spans="1:14" ht="30" x14ac:dyDescent="0.25">
      <c r="A998" s="87" t="s">
        <v>336</v>
      </c>
      <c r="B998" s="87" t="s">
        <v>372</v>
      </c>
      <c r="C998" s="89" t="s">
        <v>373</v>
      </c>
      <c r="D998" s="88" t="s">
        <v>119</v>
      </c>
      <c r="E998" s="119">
        <v>403.28309999999999</v>
      </c>
      <c r="F998" s="120">
        <v>40.770000000000003</v>
      </c>
      <c r="G998" s="119">
        <f t="shared" si="122"/>
        <v>16454.599999999999</v>
      </c>
      <c r="H998" s="133"/>
      <c r="I998" s="184">
        <f t="shared" si="117"/>
        <v>40.770000000000003</v>
      </c>
      <c r="J998" s="140">
        <f t="shared" si="118"/>
        <v>0</v>
      </c>
      <c r="K998" s="145">
        <f t="shared" si="119"/>
        <v>403.28309999999999</v>
      </c>
      <c r="L998" s="145">
        <f t="shared" si="120"/>
        <v>40.770000000000003</v>
      </c>
      <c r="M998" s="146">
        <f t="shared" si="121"/>
        <v>16441.851987000002</v>
      </c>
      <c r="N998" s="90"/>
    </row>
    <row r="999" spans="1:14" ht="30" x14ac:dyDescent="0.25">
      <c r="A999" s="87" t="s">
        <v>339</v>
      </c>
      <c r="B999" s="87" t="s">
        <v>375</v>
      </c>
      <c r="C999" s="89" t="s">
        <v>373</v>
      </c>
      <c r="D999" s="88" t="s">
        <v>119</v>
      </c>
      <c r="E999" s="119">
        <v>403.3</v>
      </c>
      <c r="F999" s="120">
        <v>157.80000000000001</v>
      </c>
      <c r="G999" s="119">
        <f t="shared" si="122"/>
        <v>63640.7</v>
      </c>
      <c r="H999" s="133"/>
      <c r="I999" s="184">
        <f t="shared" si="117"/>
        <v>157.80000000000001</v>
      </c>
      <c r="J999" s="140">
        <f t="shared" si="118"/>
        <v>0</v>
      </c>
      <c r="K999" s="145">
        <f t="shared" si="119"/>
        <v>403.3</v>
      </c>
      <c r="L999" s="145">
        <f t="shared" si="120"/>
        <v>157.80000000000001</v>
      </c>
      <c r="M999" s="146">
        <f t="shared" si="121"/>
        <v>63640.740000000005</v>
      </c>
      <c r="N999" s="90"/>
    </row>
    <row r="1002" spans="1:14" ht="15.75" thickBot="1" x14ac:dyDescent="0.3"/>
    <row r="1003" spans="1:14" ht="16.5" thickBot="1" x14ac:dyDescent="0.3">
      <c r="A1003" s="95"/>
      <c r="B1003" s="97"/>
      <c r="C1003" s="98" t="s">
        <v>637</v>
      </c>
      <c r="D1003" s="96"/>
      <c r="E1003" s="99"/>
      <c r="F1003" s="100"/>
      <c r="G1003" s="101">
        <f>SUM(G890:G999,G750:G880,G638:G741,G555:G629,G437:G546,G352:G429,G260:G344,G152:G253,G18:G144)</f>
        <v>26244535.300000016</v>
      </c>
      <c r="H1003" s="102"/>
      <c r="I1003" s="102"/>
      <c r="J1003" s="103">
        <f>SUM(J890:J999,J750:J880,J638:J741,J555:J629,J437:J546,J352:J429,J260:J344,J152:J253,J18:J144)</f>
        <v>-1459699.8729216</v>
      </c>
      <c r="K1003" s="102"/>
      <c r="L1003" s="102"/>
      <c r="M1003" s="187">
        <f>SUM(M890:M999,M750:M880,M638:M741,M555:M629,M437:M546,M352:M429,M260:M344,M152:M253,M18:M144)</f>
        <v>24784867.877139997</v>
      </c>
    </row>
    <row r="1004" spans="1:14" ht="15.75" x14ac:dyDescent="0.25">
      <c r="A1004" s="104"/>
      <c r="B1004" s="105"/>
      <c r="C1004" s="106"/>
      <c r="D1004" s="107"/>
      <c r="E1004" s="108"/>
      <c r="F1004" s="109"/>
      <c r="G1004" s="110"/>
      <c r="H1004" s="111"/>
      <c r="I1004" s="112"/>
      <c r="J1004" s="113"/>
      <c r="K1004" s="114"/>
      <c r="L1004" s="114"/>
      <c r="M1004" s="115"/>
    </row>
    <row r="1005" spans="1:14" ht="15.75" x14ac:dyDescent="0.25">
      <c r="A1005" s="116"/>
      <c r="B1005" s="31" t="s">
        <v>18</v>
      </c>
      <c r="C1005" s="35" t="s">
        <v>638</v>
      </c>
      <c r="D1005" s="116"/>
      <c r="E1005" s="117"/>
      <c r="F1005" s="116"/>
      <c r="G1005" s="35" t="s">
        <v>20</v>
      </c>
      <c r="H1005" s="111"/>
      <c r="I1005" s="118"/>
      <c r="J1005" s="113"/>
      <c r="K1005" s="36" t="s">
        <v>22</v>
      </c>
      <c r="L1005" s="115"/>
      <c r="M1005" s="115"/>
    </row>
    <row r="1006" spans="1:14" ht="15.75" x14ac:dyDescent="0.25">
      <c r="A1006" s="116"/>
      <c r="B1006" s="31"/>
      <c r="C1006" s="35"/>
      <c r="D1006" s="116"/>
      <c r="E1006" s="117"/>
      <c r="F1006" s="116"/>
      <c r="G1006" s="35"/>
      <c r="H1006" s="111"/>
      <c r="I1006" s="118"/>
      <c r="J1006" s="113"/>
      <c r="K1006" s="36"/>
      <c r="L1006" s="115"/>
      <c r="M1006" s="115"/>
    </row>
    <row r="1007" spans="1:14" ht="15.75" x14ac:dyDescent="0.25">
      <c r="A1007" s="116"/>
      <c r="B1007" s="31" t="s">
        <v>19</v>
      </c>
      <c r="C1007" s="31" t="s">
        <v>639</v>
      </c>
      <c r="D1007" s="116"/>
      <c r="E1007" s="117"/>
      <c r="F1007" s="116"/>
      <c r="G1007" s="31" t="s">
        <v>19</v>
      </c>
      <c r="H1007" s="111"/>
      <c r="I1007" s="118"/>
      <c r="J1007" s="113"/>
      <c r="K1007" s="31" t="s">
        <v>19</v>
      </c>
      <c r="L1007" s="115"/>
      <c r="M1007" s="115"/>
    </row>
  </sheetData>
  <mergeCells count="27">
    <mergeCell ref="F886:H886"/>
    <mergeCell ref="I886:K886"/>
    <mergeCell ref="L886:N886"/>
    <mergeCell ref="F634:H634"/>
    <mergeCell ref="I634:K634"/>
    <mergeCell ref="L634:N634"/>
    <mergeCell ref="F746:H746"/>
    <mergeCell ref="I746:K746"/>
    <mergeCell ref="L746:N746"/>
    <mergeCell ref="F433:H433"/>
    <mergeCell ref="I433:K433"/>
    <mergeCell ref="L433:N433"/>
    <mergeCell ref="F551:H551"/>
    <mergeCell ref="I551:K551"/>
    <mergeCell ref="L551:N551"/>
    <mergeCell ref="F256:H256"/>
    <mergeCell ref="I256:K256"/>
    <mergeCell ref="L256:N256"/>
    <mergeCell ref="F348:H348"/>
    <mergeCell ref="I348:K348"/>
    <mergeCell ref="L348:N348"/>
    <mergeCell ref="E14:G14"/>
    <mergeCell ref="H14:J14"/>
    <mergeCell ref="K14:M14"/>
    <mergeCell ref="F148:H148"/>
    <mergeCell ref="I148:K148"/>
    <mergeCell ref="L148:N148"/>
  </mergeCells>
  <conditionalFormatting sqref="AA1:AG1 A1:Y1">
    <cfRule type="cellIs" dxfId="3" priority="2" stopIfTrue="1" operator="lessThan">
      <formula>0</formula>
    </cfRule>
  </conditionalFormatting>
  <conditionalFormatting sqref="C3">
    <cfRule type="cellIs" dxfId="2" priority="1" stopIfTrue="1" operator="lessThan">
      <formula>0</formula>
    </cfRule>
  </conditionalFormatting>
  <pageMargins left="0.7" right="0.7" top="0.78740157499999996" bottom="0.78740157499999996" header="0.3" footer="0.3"/>
  <pageSetup paperSize="9" scale="59" orientation="landscape" r:id="rId1"/>
  <rowBreaks count="2" manualBreakCount="2">
    <brk id="947" max="12" man="1"/>
    <brk id="972" max="1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6FFA9-4811-41DB-9954-9A8198A5EFBB}">
  <dimension ref="A1:AI54"/>
  <sheetViews>
    <sheetView view="pageBreakPreview" topLeftCell="A37" zoomScale="70" zoomScaleNormal="100" zoomScaleSheetLayoutView="70" workbookViewId="0">
      <selection activeCell="Z22" sqref="Z22"/>
    </sheetView>
  </sheetViews>
  <sheetFormatPr defaultRowHeight="15" x14ac:dyDescent="0.25"/>
  <cols>
    <col min="1" max="1" width="6.140625" customWidth="1"/>
    <col min="2" max="3" width="6.7109375" customWidth="1"/>
    <col min="4" max="4" width="10" customWidth="1"/>
    <col min="5" max="5" width="24.5703125" customWidth="1"/>
    <col min="8" max="8" width="15.42578125" customWidth="1"/>
    <col min="9" max="9" width="19.85546875" style="139" bestFit="1" customWidth="1"/>
    <col min="10" max="10" width="9.140625" style="139"/>
    <col min="11" max="11" width="20.5703125" style="142" bestFit="1" customWidth="1"/>
    <col min="14" max="14" width="20.5703125" bestFit="1" customWidth="1"/>
    <col min="18" max="18" width="11.85546875" bestFit="1" customWidth="1"/>
    <col min="19" max="19" width="14.28515625" bestFit="1" customWidth="1"/>
  </cols>
  <sheetData>
    <row r="1" spans="1:35" s="41" customFormat="1" ht="12.75" x14ac:dyDescent="0.2">
      <c r="A1" s="37"/>
      <c r="B1" s="37"/>
      <c r="C1" s="37"/>
      <c r="D1" s="37"/>
      <c r="E1" s="37"/>
      <c r="F1" s="38"/>
      <c r="G1" s="37"/>
      <c r="H1" s="39"/>
      <c r="I1" s="192"/>
      <c r="J1" s="192"/>
      <c r="K1" s="197"/>
      <c r="L1" s="37"/>
      <c r="M1" s="37"/>
      <c r="N1" s="37"/>
      <c r="O1" s="37"/>
      <c r="P1" s="40"/>
      <c r="Q1" s="40"/>
      <c r="R1" s="40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</row>
    <row r="2" spans="1:35" s="41" customFormat="1" ht="15.75" x14ac:dyDescent="0.25">
      <c r="A2" s="4"/>
      <c r="B2" s="42"/>
      <c r="C2" s="42"/>
      <c r="E2" s="2" t="s">
        <v>0</v>
      </c>
      <c r="F2" s="3" t="s">
        <v>1</v>
      </c>
      <c r="G2" s="5"/>
      <c r="H2" s="44"/>
      <c r="I2" s="193"/>
      <c r="J2" s="193"/>
      <c r="K2" s="195"/>
      <c r="L2" s="46"/>
      <c r="M2" s="46"/>
      <c r="N2" s="46"/>
      <c r="O2" s="45"/>
      <c r="P2" s="47"/>
      <c r="Q2" s="48"/>
      <c r="R2" s="47"/>
      <c r="S2" s="45"/>
      <c r="T2" s="46"/>
      <c r="U2" s="45"/>
      <c r="V2" s="46"/>
      <c r="W2" s="45"/>
      <c r="X2" s="46"/>
      <c r="Y2" s="45"/>
      <c r="Z2" s="46"/>
      <c r="AA2" s="45"/>
      <c r="AB2" s="46"/>
      <c r="AC2" s="45"/>
      <c r="AD2" s="46"/>
      <c r="AE2" s="45"/>
      <c r="AF2" s="49"/>
      <c r="AG2" s="50"/>
      <c r="AH2" s="51"/>
      <c r="AI2" s="52"/>
    </row>
    <row r="3" spans="1:35" s="41" customFormat="1" ht="15.75" x14ac:dyDescent="0.25">
      <c r="A3" s="4"/>
      <c r="B3" s="42"/>
      <c r="C3" s="42"/>
      <c r="E3" s="2" t="s">
        <v>2</v>
      </c>
      <c r="F3" s="3" t="s">
        <v>640</v>
      </c>
      <c r="G3" s="5"/>
      <c r="H3" s="44"/>
      <c r="I3" s="193"/>
      <c r="J3" s="193"/>
      <c r="K3" s="195"/>
      <c r="L3" s="46"/>
      <c r="M3" s="46"/>
      <c r="N3" s="46"/>
      <c r="O3" s="45"/>
      <c r="P3" s="47"/>
      <c r="Q3" s="48"/>
      <c r="R3" s="47"/>
      <c r="S3" s="45"/>
      <c r="T3" s="46"/>
      <c r="U3" s="45"/>
      <c r="V3" s="46"/>
      <c r="W3" s="45"/>
      <c r="X3" s="46"/>
      <c r="Y3" s="45"/>
      <c r="Z3" s="46"/>
      <c r="AA3" s="45"/>
      <c r="AB3" s="46"/>
      <c r="AC3" s="45"/>
      <c r="AD3" s="46"/>
      <c r="AE3" s="45"/>
      <c r="AF3" s="49"/>
      <c r="AG3" s="50"/>
      <c r="AH3" s="51"/>
      <c r="AI3" s="52"/>
    </row>
    <row r="4" spans="1:35" s="41" customFormat="1" ht="15.75" x14ac:dyDescent="0.25">
      <c r="A4" s="4"/>
      <c r="B4" s="42"/>
      <c r="C4" s="42"/>
      <c r="E4" s="7" t="s">
        <v>3</v>
      </c>
      <c r="F4" s="8" t="s">
        <v>4</v>
      </c>
      <c r="G4" s="5"/>
      <c r="H4" s="44"/>
      <c r="I4" s="193"/>
      <c r="J4" s="193"/>
      <c r="K4" s="195"/>
      <c r="L4" s="46"/>
      <c r="M4" s="46"/>
      <c r="N4" s="46"/>
      <c r="O4" s="45"/>
      <c r="P4" s="47"/>
      <c r="Q4" s="48"/>
      <c r="R4" s="47"/>
      <c r="S4" s="45"/>
      <c r="T4" s="46"/>
      <c r="U4" s="45"/>
      <c r="V4" s="46"/>
      <c r="W4" s="45"/>
      <c r="X4" s="46"/>
      <c r="Y4" s="45"/>
      <c r="Z4" s="46"/>
      <c r="AA4" s="45"/>
      <c r="AB4" s="46"/>
      <c r="AC4" s="45"/>
      <c r="AD4" s="46"/>
      <c r="AE4" s="45"/>
      <c r="AF4" s="49"/>
      <c r="AG4" s="50"/>
      <c r="AH4" s="51"/>
      <c r="AI4" s="52"/>
    </row>
    <row r="5" spans="1:35" s="41" customFormat="1" ht="15.75" x14ac:dyDescent="0.25">
      <c r="A5" s="42"/>
      <c r="B5" s="42"/>
      <c r="C5" s="42"/>
      <c r="E5" s="7" t="s">
        <v>5</v>
      </c>
      <c r="F5" s="9" t="s">
        <v>6</v>
      </c>
      <c r="G5" s="54"/>
      <c r="H5" s="44"/>
      <c r="I5" s="194"/>
      <c r="J5" s="194"/>
      <c r="K5" s="196"/>
      <c r="L5" s="56"/>
      <c r="M5" s="56"/>
      <c r="N5" s="56"/>
      <c r="O5" s="55"/>
      <c r="P5" s="57"/>
      <c r="Q5" s="58"/>
      <c r="R5" s="57"/>
      <c r="S5" s="55"/>
      <c r="T5" s="56"/>
      <c r="U5" s="55"/>
      <c r="V5" s="56"/>
      <c r="W5" s="55"/>
      <c r="X5" s="56"/>
      <c r="Y5" s="55"/>
      <c r="Z5" s="56"/>
      <c r="AA5" s="55"/>
      <c r="AB5" s="56"/>
      <c r="AC5" s="55"/>
      <c r="AD5" s="56"/>
      <c r="AE5" s="55"/>
      <c r="AF5" s="59"/>
      <c r="AG5" s="60"/>
      <c r="AH5" s="61"/>
      <c r="AI5" s="62"/>
    </row>
    <row r="6" spans="1:35" s="41" customFormat="1" ht="15.75" x14ac:dyDescent="0.25">
      <c r="A6" s="42"/>
      <c r="B6" s="42"/>
      <c r="C6" s="42"/>
      <c r="E6" s="2" t="s">
        <v>7</v>
      </c>
      <c r="F6" s="12" t="s">
        <v>8</v>
      </c>
      <c r="G6" s="54"/>
      <c r="H6" s="44"/>
      <c r="I6" s="194"/>
      <c r="J6" s="194"/>
      <c r="K6" s="196"/>
      <c r="L6" s="56"/>
      <c r="M6" s="56"/>
      <c r="N6" s="56"/>
      <c r="O6" s="55"/>
      <c r="P6" s="57"/>
      <c r="Q6" s="58"/>
      <c r="R6" s="57"/>
      <c r="S6" s="55"/>
      <c r="T6" s="56"/>
      <c r="U6" s="55"/>
      <c r="V6" s="56"/>
      <c r="W6" s="55"/>
      <c r="X6" s="56"/>
      <c r="Y6" s="55"/>
      <c r="Z6" s="56"/>
      <c r="AA6" s="55"/>
      <c r="AB6" s="56"/>
      <c r="AC6" s="55"/>
      <c r="AD6" s="56"/>
      <c r="AE6" s="55"/>
      <c r="AF6" s="59"/>
      <c r="AG6" s="60"/>
      <c r="AH6" s="61"/>
      <c r="AI6" s="62"/>
    </row>
    <row r="7" spans="1:35" s="41" customFormat="1" ht="15.75" x14ac:dyDescent="0.25">
      <c r="A7" s="42"/>
      <c r="B7" s="42"/>
      <c r="C7" s="42"/>
      <c r="E7" s="2" t="s">
        <v>9</v>
      </c>
      <c r="F7" s="12" t="s">
        <v>10</v>
      </c>
      <c r="G7" s="54"/>
      <c r="H7" s="44"/>
      <c r="I7" s="194"/>
      <c r="J7" s="194"/>
      <c r="K7" s="196"/>
      <c r="L7" s="56"/>
      <c r="M7" s="56"/>
      <c r="N7" s="56"/>
      <c r="O7" s="55"/>
      <c r="P7" s="57"/>
      <c r="Q7" s="58"/>
      <c r="R7" s="57"/>
      <c r="S7" s="55"/>
      <c r="T7" s="56"/>
      <c r="U7" s="55"/>
      <c r="V7" s="56"/>
      <c r="W7" s="55"/>
      <c r="X7" s="56"/>
      <c r="Y7" s="55"/>
      <c r="Z7" s="56"/>
      <c r="AA7" s="55"/>
      <c r="AB7" s="56"/>
      <c r="AC7" s="55"/>
      <c r="AD7" s="56"/>
      <c r="AE7" s="55"/>
      <c r="AF7" s="59"/>
      <c r="AG7" s="60"/>
      <c r="AH7" s="61"/>
      <c r="AI7" s="62"/>
    </row>
    <row r="8" spans="1:35" s="41" customFormat="1" ht="15.75" x14ac:dyDescent="0.25">
      <c r="A8" s="42"/>
      <c r="B8" s="42"/>
      <c r="C8" s="42"/>
      <c r="E8" s="2"/>
      <c r="F8" s="63"/>
      <c r="G8" s="54"/>
      <c r="H8" s="44"/>
      <c r="I8" s="194"/>
      <c r="J8" s="194"/>
      <c r="K8" s="196"/>
      <c r="L8" s="56"/>
      <c r="M8" s="56"/>
      <c r="N8" s="56"/>
      <c r="O8" s="55"/>
      <c r="P8" s="57"/>
      <c r="Q8" s="58"/>
      <c r="R8" s="57"/>
      <c r="S8" s="55"/>
      <c r="T8" s="56"/>
      <c r="U8" s="55"/>
      <c r="V8" s="56"/>
      <c r="W8" s="55"/>
      <c r="X8" s="56"/>
      <c r="Y8" s="55"/>
      <c r="Z8" s="56"/>
      <c r="AA8" s="55"/>
      <c r="AB8" s="56"/>
      <c r="AC8" s="55"/>
      <c r="AD8" s="56"/>
      <c r="AE8" s="55"/>
      <c r="AF8" s="59"/>
      <c r="AG8" s="60"/>
      <c r="AH8" s="61"/>
      <c r="AI8" s="62"/>
    </row>
    <row r="9" spans="1:35" ht="18" x14ac:dyDescent="0.25">
      <c r="B9" s="66" t="s">
        <v>461</v>
      </c>
      <c r="C9" s="66"/>
    </row>
    <row r="10" spans="1:35" ht="18" x14ac:dyDescent="0.25">
      <c r="B10" s="66"/>
      <c r="C10" s="66"/>
    </row>
    <row r="14" spans="1:35" ht="15.75" x14ac:dyDescent="0.25">
      <c r="A14" s="65" t="s">
        <v>459</v>
      </c>
      <c r="B14" s="153"/>
      <c r="C14" s="153"/>
      <c r="D14" s="154"/>
      <c r="E14" s="154"/>
      <c r="F14" s="211" t="s">
        <v>630</v>
      </c>
      <c r="G14" s="211"/>
      <c r="H14" s="211"/>
      <c r="I14" s="212" t="s">
        <v>631</v>
      </c>
      <c r="J14" s="212"/>
      <c r="K14" s="212"/>
      <c r="L14" s="213" t="s">
        <v>16</v>
      </c>
      <c r="M14" s="213"/>
      <c r="N14" s="213"/>
    </row>
    <row r="15" spans="1:35" ht="36" x14ac:dyDescent="0.25">
      <c r="A15" s="155" t="s">
        <v>632</v>
      </c>
      <c r="B15" s="155"/>
      <c r="C15" s="155"/>
      <c r="D15" s="155" t="s">
        <v>453</v>
      </c>
      <c r="E15" s="156" t="s">
        <v>31</v>
      </c>
      <c r="F15" s="157" t="s">
        <v>32</v>
      </c>
      <c r="G15" s="158" t="s">
        <v>633</v>
      </c>
      <c r="H15" s="159" t="s">
        <v>634</v>
      </c>
      <c r="I15" s="160" t="s">
        <v>32</v>
      </c>
      <c r="J15" s="161" t="s">
        <v>635</v>
      </c>
      <c r="K15" s="162" t="s">
        <v>634</v>
      </c>
      <c r="L15" s="163" t="s">
        <v>32</v>
      </c>
      <c r="M15" s="164" t="s">
        <v>635</v>
      </c>
      <c r="N15" s="165" t="s">
        <v>636</v>
      </c>
    </row>
    <row r="16" spans="1:35" x14ac:dyDescent="0.25">
      <c r="A16" s="166"/>
      <c r="B16" s="166"/>
      <c r="C16" s="166"/>
      <c r="D16" s="167"/>
      <c r="E16" s="167"/>
      <c r="F16" s="167"/>
      <c r="G16" s="168"/>
      <c r="H16" s="169"/>
      <c r="I16" s="170"/>
      <c r="J16" s="170"/>
      <c r="K16" s="171"/>
      <c r="L16" s="172"/>
      <c r="M16" s="172"/>
      <c r="N16" s="173"/>
    </row>
    <row r="17" spans="1:19" ht="45" x14ac:dyDescent="0.25">
      <c r="A17" s="87">
        <v>1</v>
      </c>
      <c r="B17" s="188" t="s">
        <v>454</v>
      </c>
      <c r="C17" s="188"/>
      <c r="D17" s="87" t="s">
        <v>379</v>
      </c>
      <c r="E17" s="89" t="s">
        <v>380</v>
      </c>
      <c r="F17" s="88" t="s">
        <v>44</v>
      </c>
      <c r="G17" s="90"/>
      <c r="H17" s="90"/>
      <c r="I17" s="218">
        <v>93.55</v>
      </c>
      <c r="J17" s="93">
        <v>23.7</v>
      </c>
      <c r="K17" s="94">
        <f>I17*J17</f>
        <v>2217.1349999999998</v>
      </c>
      <c r="L17" s="145">
        <f>I17</f>
        <v>93.55</v>
      </c>
      <c r="M17" s="202">
        <f>J17</f>
        <v>23.7</v>
      </c>
      <c r="N17" s="151">
        <f>L17*M17</f>
        <v>2217.1349999999998</v>
      </c>
      <c r="P17">
        <v>93.55</v>
      </c>
      <c r="Q17" s="216">
        <f>J17</f>
        <v>23.7</v>
      </c>
      <c r="R17">
        <f>P17*Q17</f>
        <v>2217.1349999999998</v>
      </c>
      <c r="S17" s="217">
        <f>K17-R17</f>
        <v>0</v>
      </c>
    </row>
    <row r="18" spans="1:19" ht="30" x14ac:dyDescent="0.25">
      <c r="A18" s="87">
        <v>2</v>
      </c>
      <c r="B18" s="188" t="s">
        <v>454</v>
      </c>
      <c r="C18" s="188"/>
      <c r="D18" s="87"/>
      <c r="E18" s="89" t="s">
        <v>455</v>
      </c>
      <c r="F18" s="88" t="s">
        <v>44</v>
      </c>
      <c r="G18" s="90"/>
      <c r="H18" s="90"/>
      <c r="I18" s="218">
        <v>93.55</v>
      </c>
      <c r="J18" s="93">
        <v>31.049999999999997</v>
      </c>
      <c r="K18" s="94">
        <f t="shared" ref="K18:K22" si="0">I18*J18</f>
        <v>2904.7274999999995</v>
      </c>
      <c r="L18" s="145">
        <f t="shared" ref="L18:L22" si="1">I18</f>
        <v>93.55</v>
      </c>
      <c r="M18" s="202">
        <f t="shared" ref="M18:M22" si="2">J18</f>
        <v>31.049999999999997</v>
      </c>
      <c r="N18" s="151">
        <f t="shared" ref="N18:N22" si="3">L18*M18</f>
        <v>2904.7274999999995</v>
      </c>
      <c r="P18">
        <v>93.55</v>
      </c>
      <c r="Q18" s="216">
        <f t="shared" ref="Q18:Q46" si="4">J18</f>
        <v>31.049999999999997</v>
      </c>
      <c r="R18">
        <f t="shared" ref="R18:R46" si="5">P18*Q18</f>
        <v>2904.7274999999995</v>
      </c>
      <c r="S18" s="217">
        <f t="shared" ref="S18:S46" si="6">K18-R18</f>
        <v>0</v>
      </c>
    </row>
    <row r="19" spans="1:19" ht="30" x14ac:dyDescent="0.25">
      <c r="A19" s="87">
        <v>3</v>
      </c>
      <c r="B19" s="188" t="s">
        <v>454</v>
      </c>
      <c r="C19" s="188"/>
      <c r="D19" s="87"/>
      <c r="E19" s="89" t="s">
        <v>456</v>
      </c>
      <c r="F19" s="88" t="s">
        <v>44</v>
      </c>
      <c r="G19" s="90"/>
      <c r="H19" s="90"/>
      <c r="I19" s="218">
        <v>93.55</v>
      </c>
      <c r="J19" s="93">
        <v>545.09999999999991</v>
      </c>
      <c r="K19" s="94">
        <f t="shared" si="0"/>
        <v>50994.104999999989</v>
      </c>
      <c r="L19" s="145">
        <f t="shared" si="1"/>
        <v>93.55</v>
      </c>
      <c r="M19" s="202">
        <f t="shared" si="2"/>
        <v>545.09999999999991</v>
      </c>
      <c r="N19" s="151">
        <f t="shared" si="3"/>
        <v>50994.104999999989</v>
      </c>
      <c r="P19">
        <v>93.55</v>
      </c>
      <c r="Q19" s="216">
        <f t="shared" si="4"/>
        <v>545.09999999999991</v>
      </c>
      <c r="R19">
        <f t="shared" si="5"/>
        <v>50994.104999999989</v>
      </c>
      <c r="S19" s="217">
        <f t="shared" si="6"/>
        <v>0</v>
      </c>
    </row>
    <row r="20" spans="1:19" ht="30" x14ac:dyDescent="0.25">
      <c r="A20" s="87">
        <v>4</v>
      </c>
      <c r="B20" s="188" t="s">
        <v>454</v>
      </c>
      <c r="C20" s="188"/>
      <c r="D20" s="87" t="s">
        <v>357</v>
      </c>
      <c r="E20" s="89" t="s">
        <v>358</v>
      </c>
      <c r="F20" s="88" t="s">
        <v>119</v>
      </c>
      <c r="G20" s="90"/>
      <c r="H20" s="90"/>
      <c r="I20" s="218">
        <v>28.05</v>
      </c>
      <c r="J20" s="93">
        <v>57.3</v>
      </c>
      <c r="K20" s="94">
        <f t="shared" si="0"/>
        <v>1607.2649999999999</v>
      </c>
      <c r="L20" s="145">
        <f t="shared" si="1"/>
        <v>28.05</v>
      </c>
      <c r="M20" s="202">
        <f t="shared" si="2"/>
        <v>57.3</v>
      </c>
      <c r="N20" s="151">
        <f t="shared" si="3"/>
        <v>1607.2649999999999</v>
      </c>
      <c r="P20">
        <v>28.05</v>
      </c>
      <c r="Q20" s="216">
        <f t="shared" si="4"/>
        <v>57.3</v>
      </c>
      <c r="R20">
        <f t="shared" si="5"/>
        <v>1607.2649999999999</v>
      </c>
      <c r="S20" s="217">
        <f t="shared" si="6"/>
        <v>0</v>
      </c>
    </row>
    <row r="21" spans="1:19" ht="60" x14ac:dyDescent="0.25">
      <c r="A21" s="87">
        <v>5</v>
      </c>
      <c r="B21" s="188" t="s">
        <v>454</v>
      </c>
      <c r="C21" s="188"/>
      <c r="D21" s="87" t="s">
        <v>366</v>
      </c>
      <c r="E21" s="89" t="s">
        <v>367</v>
      </c>
      <c r="F21" s="88" t="s">
        <v>119</v>
      </c>
      <c r="G21" s="90"/>
      <c r="H21" s="90"/>
      <c r="I21" s="218">
        <v>28.05</v>
      </c>
      <c r="J21" s="93">
        <v>154.69999999999999</v>
      </c>
      <c r="K21" s="94">
        <f t="shared" si="0"/>
        <v>4339.335</v>
      </c>
      <c r="L21" s="145">
        <f t="shared" si="1"/>
        <v>28.05</v>
      </c>
      <c r="M21" s="202">
        <f t="shared" si="2"/>
        <v>154.69999999999999</v>
      </c>
      <c r="N21" s="151">
        <f t="shared" si="3"/>
        <v>4339.335</v>
      </c>
      <c r="P21">
        <v>28.05</v>
      </c>
      <c r="Q21" s="216">
        <f t="shared" si="4"/>
        <v>154.69999999999999</v>
      </c>
      <c r="R21">
        <f t="shared" si="5"/>
        <v>4339.335</v>
      </c>
      <c r="S21" s="217">
        <f t="shared" si="6"/>
        <v>0</v>
      </c>
    </row>
    <row r="22" spans="1:19" ht="45" x14ac:dyDescent="0.25">
      <c r="A22" s="87">
        <v>6</v>
      </c>
      <c r="B22" s="188" t="s">
        <v>454</v>
      </c>
      <c r="C22" s="188"/>
      <c r="D22" s="87" t="s">
        <v>375</v>
      </c>
      <c r="E22" s="89" t="s">
        <v>373</v>
      </c>
      <c r="F22" s="88" t="s">
        <v>119</v>
      </c>
      <c r="G22" s="90"/>
      <c r="H22" s="90"/>
      <c r="I22" s="218">
        <v>28.05</v>
      </c>
      <c r="J22" s="93">
        <v>169.1</v>
      </c>
      <c r="K22" s="94">
        <f t="shared" si="0"/>
        <v>4743.2550000000001</v>
      </c>
      <c r="L22" s="145">
        <f t="shared" si="1"/>
        <v>28.05</v>
      </c>
      <c r="M22" s="202">
        <f t="shared" si="2"/>
        <v>169.1</v>
      </c>
      <c r="N22" s="151">
        <f t="shared" si="3"/>
        <v>4743.2550000000001</v>
      </c>
      <c r="P22">
        <v>28.05</v>
      </c>
      <c r="Q22" s="216">
        <f t="shared" si="4"/>
        <v>169.1</v>
      </c>
      <c r="R22">
        <f t="shared" si="5"/>
        <v>4743.2550000000001</v>
      </c>
      <c r="S22" s="217">
        <f t="shared" si="6"/>
        <v>0</v>
      </c>
    </row>
    <row r="23" spans="1:19" x14ac:dyDescent="0.25">
      <c r="A23" s="90"/>
      <c r="B23" s="90"/>
      <c r="C23" s="90"/>
      <c r="D23" s="90"/>
      <c r="E23" s="90"/>
      <c r="F23" s="90"/>
      <c r="G23" s="90"/>
      <c r="H23" s="90"/>
      <c r="I23" s="133"/>
      <c r="J23" s="133"/>
      <c r="K23" s="140"/>
      <c r="L23" s="90"/>
      <c r="M23" s="90"/>
      <c r="N23" s="90"/>
      <c r="Q23" s="216">
        <f t="shared" si="4"/>
        <v>0</v>
      </c>
      <c r="R23">
        <f t="shared" si="5"/>
        <v>0</v>
      </c>
      <c r="S23" s="217">
        <f t="shared" si="6"/>
        <v>0</v>
      </c>
    </row>
    <row r="24" spans="1:19" x14ac:dyDescent="0.25">
      <c r="A24" s="90"/>
      <c r="B24" s="90"/>
      <c r="C24" s="90"/>
      <c r="D24" s="90"/>
      <c r="E24" s="90"/>
      <c r="F24" s="90"/>
      <c r="G24" s="90"/>
      <c r="H24" s="90"/>
      <c r="I24" s="133"/>
      <c r="J24" s="133"/>
      <c r="K24" s="140"/>
      <c r="L24" s="90"/>
      <c r="M24" s="90"/>
      <c r="N24" s="90"/>
      <c r="Q24" s="216">
        <f t="shared" si="4"/>
        <v>0</v>
      </c>
      <c r="R24">
        <f t="shared" si="5"/>
        <v>0</v>
      </c>
      <c r="S24" s="217">
        <f t="shared" si="6"/>
        <v>0</v>
      </c>
    </row>
    <row r="25" spans="1:19" ht="15.75" x14ac:dyDescent="0.25">
      <c r="A25" s="189" t="s">
        <v>460</v>
      </c>
      <c r="B25" s="153"/>
      <c r="C25" s="153"/>
      <c r="D25" s="154"/>
      <c r="E25" s="154"/>
      <c r="F25" s="211" t="s">
        <v>630</v>
      </c>
      <c r="G25" s="211"/>
      <c r="H25" s="211"/>
      <c r="I25" s="212" t="s">
        <v>631</v>
      </c>
      <c r="J25" s="212"/>
      <c r="K25" s="212"/>
      <c r="L25" s="213" t="s">
        <v>16</v>
      </c>
      <c r="M25" s="213"/>
      <c r="N25" s="213"/>
      <c r="Q25" s="216">
        <f t="shared" si="4"/>
        <v>0</v>
      </c>
      <c r="R25">
        <f t="shared" si="5"/>
        <v>0</v>
      </c>
      <c r="S25" s="217">
        <f t="shared" si="6"/>
        <v>0</v>
      </c>
    </row>
    <row r="26" spans="1:19" ht="36" x14ac:dyDescent="0.25">
      <c r="A26" s="155" t="s">
        <v>632</v>
      </c>
      <c r="B26" s="155"/>
      <c r="C26" s="155"/>
      <c r="D26" s="155" t="s">
        <v>453</v>
      </c>
      <c r="E26" s="156" t="s">
        <v>31</v>
      </c>
      <c r="F26" s="157" t="s">
        <v>32</v>
      </c>
      <c r="G26" s="158" t="s">
        <v>633</v>
      </c>
      <c r="H26" s="159" t="s">
        <v>634</v>
      </c>
      <c r="I26" s="160" t="s">
        <v>32</v>
      </c>
      <c r="J26" s="161" t="s">
        <v>635</v>
      </c>
      <c r="K26" s="162" t="s">
        <v>634</v>
      </c>
      <c r="L26" s="163" t="s">
        <v>32</v>
      </c>
      <c r="M26" s="164" t="s">
        <v>635</v>
      </c>
      <c r="N26" s="165" t="s">
        <v>636</v>
      </c>
      <c r="Q26" s="216"/>
      <c r="S26" s="217"/>
    </row>
    <row r="27" spans="1:19" x14ac:dyDescent="0.25">
      <c r="A27" s="166"/>
      <c r="B27" s="166"/>
      <c r="C27" s="166"/>
      <c r="D27" s="167"/>
      <c r="E27" s="167"/>
      <c r="F27" s="167"/>
      <c r="G27" s="168"/>
      <c r="H27" s="169"/>
      <c r="I27" s="170"/>
      <c r="J27" s="170"/>
      <c r="K27" s="171"/>
      <c r="L27" s="172"/>
      <c r="M27" s="172"/>
      <c r="N27" s="173"/>
      <c r="Q27" s="216">
        <f t="shared" si="4"/>
        <v>0</v>
      </c>
      <c r="R27">
        <f t="shared" si="5"/>
        <v>0</v>
      </c>
      <c r="S27" s="217">
        <f t="shared" si="6"/>
        <v>0</v>
      </c>
    </row>
    <row r="28" spans="1:19" x14ac:dyDescent="0.25">
      <c r="A28" s="121"/>
      <c r="B28" s="190" t="s">
        <v>457</v>
      </c>
      <c r="C28" s="190"/>
      <c r="D28" s="122" t="s">
        <v>33</v>
      </c>
      <c r="E28" s="123" t="s">
        <v>41</v>
      </c>
      <c r="F28" s="126"/>
      <c r="G28" s="138"/>
      <c r="H28" s="138"/>
      <c r="I28" s="137"/>
      <c r="J28" s="137"/>
      <c r="K28" s="141"/>
      <c r="L28" s="138"/>
      <c r="M28" s="138"/>
      <c r="N28" s="138"/>
      <c r="Q28" s="216">
        <f t="shared" si="4"/>
        <v>0</v>
      </c>
      <c r="R28">
        <f t="shared" si="5"/>
        <v>0</v>
      </c>
      <c r="S28" s="217">
        <f t="shared" si="6"/>
        <v>0</v>
      </c>
    </row>
    <row r="29" spans="1:19" ht="45" x14ac:dyDescent="0.25">
      <c r="A29" s="87" t="s">
        <v>34</v>
      </c>
      <c r="B29" s="188" t="s">
        <v>457</v>
      </c>
      <c r="C29" s="188"/>
      <c r="D29" s="87" t="s">
        <v>51</v>
      </c>
      <c r="E29" s="89" t="s">
        <v>52</v>
      </c>
      <c r="F29" s="88" t="s">
        <v>44</v>
      </c>
      <c r="G29" s="90"/>
      <c r="H29" s="90"/>
      <c r="I29" s="219">
        <v>52.75</v>
      </c>
      <c r="J29" s="93">
        <v>40.799999999999997</v>
      </c>
      <c r="K29" s="94">
        <f>I29*J29</f>
        <v>2152.1999999999998</v>
      </c>
      <c r="L29" s="145">
        <f>I29</f>
        <v>52.75</v>
      </c>
      <c r="M29" s="202">
        <f>J29</f>
        <v>40.799999999999997</v>
      </c>
      <c r="N29" s="151">
        <f>L29*M29</f>
        <v>2152.1999999999998</v>
      </c>
      <c r="P29">
        <v>52.75</v>
      </c>
      <c r="Q29" s="216">
        <f t="shared" si="4"/>
        <v>40.799999999999997</v>
      </c>
      <c r="R29">
        <f t="shared" si="5"/>
        <v>2152.1999999999998</v>
      </c>
      <c r="S29" s="217">
        <f t="shared" si="6"/>
        <v>0</v>
      </c>
    </row>
    <row r="30" spans="1:19" ht="45" x14ac:dyDescent="0.25">
      <c r="A30" s="87" t="s">
        <v>35</v>
      </c>
      <c r="B30" s="188" t="s">
        <v>457</v>
      </c>
      <c r="C30" s="188"/>
      <c r="D30" s="87" t="s">
        <v>53</v>
      </c>
      <c r="E30" s="89" t="s">
        <v>54</v>
      </c>
      <c r="F30" s="88" t="s">
        <v>44</v>
      </c>
      <c r="G30" s="90"/>
      <c r="H30" s="90"/>
      <c r="I30" s="219">
        <v>52.75</v>
      </c>
      <c r="J30" s="93">
        <v>77.599999999999994</v>
      </c>
      <c r="K30" s="94">
        <f t="shared" ref="K30:K31" si="7">I30*J30</f>
        <v>4093.3999999999996</v>
      </c>
      <c r="L30" s="145">
        <f t="shared" ref="L30:L46" si="8">I30</f>
        <v>52.75</v>
      </c>
      <c r="M30" s="202">
        <f t="shared" ref="M30:M46" si="9">J30</f>
        <v>77.599999999999994</v>
      </c>
      <c r="N30" s="151">
        <f t="shared" ref="N30:N46" si="10">L30*M30</f>
        <v>4093.3999999999996</v>
      </c>
      <c r="P30">
        <v>52.75</v>
      </c>
      <c r="Q30" s="216">
        <f t="shared" si="4"/>
        <v>77.599999999999994</v>
      </c>
      <c r="R30">
        <f t="shared" si="5"/>
        <v>4093.3999999999996</v>
      </c>
      <c r="S30" s="217">
        <f t="shared" si="6"/>
        <v>0</v>
      </c>
    </row>
    <row r="31" spans="1:19" ht="60" x14ac:dyDescent="0.25">
      <c r="A31" s="87" t="s">
        <v>36</v>
      </c>
      <c r="B31" s="188" t="s">
        <v>457</v>
      </c>
      <c r="C31" s="188"/>
      <c r="D31" s="87" t="s">
        <v>56</v>
      </c>
      <c r="E31" s="89" t="s">
        <v>57</v>
      </c>
      <c r="F31" s="88" t="s">
        <v>44</v>
      </c>
      <c r="G31" s="90"/>
      <c r="H31" s="90"/>
      <c r="I31" s="219">
        <v>39.549999999999997</v>
      </c>
      <c r="J31" s="93">
        <v>55.2</v>
      </c>
      <c r="K31" s="94">
        <f t="shared" si="7"/>
        <v>2183.16</v>
      </c>
      <c r="L31" s="145">
        <f t="shared" si="8"/>
        <v>39.549999999999997</v>
      </c>
      <c r="M31" s="202">
        <f t="shared" si="9"/>
        <v>55.2</v>
      </c>
      <c r="N31" s="151">
        <f t="shared" si="10"/>
        <v>2183.16</v>
      </c>
      <c r="P31">
        <v>39.549999999999997</v>
      </c>
      <c r="Q31" s="216">
        <f t="shared" si="4"/>
        <v>55.2</v>
      </c>
      <c r="R31">
        <f t="shared" si="5"/>
        <v>2183.16</v>
      </c>
      <c r="S31" s="217">
        <f t="shared" si="6"/>
        <v>0</v>
      </c>
    </row>
    <row r="32" spans="1:19" x14ac:dyDescent="0.25">
      <c r="A32" s="121"/>
      <c r="B32" s="190" t="s">
        <v>457</v>
      </c>
      <c r="C32" s="190"/>
      <c r="D32" s="122" t="s">
        <v>37</v>
      </c>
      <c r="E32" s="123" t="s">
        <v>182</v>
      </c>
      <c r="F32" s="126"/>
      <c r="G32" s="138"/>
      <c r="H32" s="138"/>
      <c r="I32" s="220"/>
      <c r="J32" s="198"/>
      <c r="K32" s="199"/>
      <c r="L32" s="204"/>
      <c r="M32" s="204"/>
      <c r="N32" s="204"/>
      <c r="Q32" s="216">
        <f t="shared" si="4"/>
        <v>0</v>
      </c>
      <c r="R32">
        <f t="shared" si="5"/>
        <v>0</v>
      </c>
      <c r="S32" s="217">
        <f t="shared" si="6"/>
        <v>0</v>
      </c>
    </row>
    <row r="33" spans="1:19" ht="30" x14ac:dyDescent="0.25">
      <c r="A33" s="87" t="s">
        <v>148</v>
      </c>
      <c r="B33" s="188" t="s">
        <v>457</v>
      </c>
      <c r="C33" s="188"/>
      <c r="D33" s="87" t="s">
        <v>190</v>
      </c>
      <c r="E33" s="89" t="s">
        <v>191</v>
      </c>
      <c r="F33" s="88" t="s">
        <v>44</v>
      </c>
      <c r="G33" s="90"/>
      <c r="H33" s="90"/>
      <c r="I33" s="219">
        <v>52.75</v>
      </c>
      <c r="J33" s="93">
        <v>302.5</v>
      </c>
      <c r="K33" s="94">
        <f t="shared" ref="K33:K42" si="11">I33*J33</f>
        <v>15956.875</v>
      </c>
      <c r="L33" s="145">
        <f t="shared" si="8"/>
        <v>52.75</v>
      </c>
      <c r="M33" s="202">
        <f t="shared" si="9"/>
        <v>302.5</v>
      </c>
      <c r="N33" s="151">
        <f t="shared" si="10"/>
        <v>15956.875</v>
      </c>
      <c r="P33">
        <v>52.75</v>
      </c>
      <c r="Q33" s="216">
        <f t="shared" si="4"/>
        <v>302.5</v>
      </c>
      <c r="R33">
        <f t="shared" si="5"/>
        <v>15956.875</v>
      </c>
      <c r="S33" s="217">
        <f t="shared" si="6"/>
        <v>0</v>
      </c>
    </row>
    <row r="34" spans="1:19" ht="45" x14ac:dyDescent="0.25">
      <c r="A34" s="87" t="s">
        <v>166</v>
      </c>
      <c r="B34" s="188" t="s">
        <v>457</v>
      </c>
      <c r="C34" s="188"/>
      <c r="D34" s="87" t="s">
        <v>193</v>
      </c>
      <c r="E34" s="89" t="s">
        <v>194</v>
      </c>
      <c r="F34" s="88" t="s">
        <v>44</v>
      </c>
      <c r="G34" s="90"/>
      <c r="H34" s="90"/>
      <c r="I34" s="219">
        <v>39.549999999999997</v>
      </c>
      <c r="J34" s="93">
        <v>23.2</v>
      </c>
      <c r="K34" s="94">
        <f t="shared" si="11"/>
        <v>917.56</v>
      </c>
      <c r="L34" s="145">
        <f t="shared" si="8"/>
        <v>39.549999999999997</v>
      </c>
      <c r="M34" s="202">
        <f t="shared" si="9"/>
        <v>23.2</v>
      </c>
      <c r="N34" s="151">
        <f t="shared" si="10"/>
        <v>917.56</v>
      </c>
      <c r="P34">
        <v>39.549999999999997</v>
      </c>
      <c r="Q34" s="216">
        <f t="shared" si="4"/>
        <v>23.2</v>
      </c>
      <c r="R34">
        <f t="shared" si="5"/>
        <v>917.56</v>
      </c>
      <c r="S34" s="217">
        <f t="shared" si="6"/>
        <v>0</v>
      </c>
    </row>
    <row r="35" spans="1:19" ht="75" x14ac:dyDescent="0.25">
      <c r="A35" s="87" t="s">
        <v>169</v>
      </c>
      <c r="B35" s="188" t="s">
        <v>457</v>
      </c>
      <c r="C35" s="188"/>
      <c r="D35" s="87" t="s">
        <v>196</v>
      </c>
      <c r="E35" s="89" t="s">
        <v>197</v>
      </c>
      <c r="F35" s="88" t="s">
        <v>44</v>
      </c>
      <c r="G35" s="90"/>
      <c r="H35" s="90"/>
      <c r="I35" s="219">
        <v>39.549999999999997</v>
      </c>
      <c r="J35" s="93">
        <v>338.2</v>
      </c>
      <c r="K35" s="94">
        <f t="shared" si="11"/>
        <v>13375.81</v>
      </c>
      <c r="L35" s="145">
        <f t="shared" si="8"/>
        <v>39.549999999999997</v>
      </c>
      <c r="M35" s="202">
        <f t="shared" si="9"/>
        <v>338.2</v>
      </c>
      <c r="N35" s="151">
        <f t="shared" si="10"/>
        <v>13375.81</v>
      </c>
      <c r="P35">
        <v>39.549999999999997</v>
      </c>
      <c r="Q35" s="216">
        <f t="shared" si="4"/>
        <v>338.2</v>
      </c>
      <c r="R35">
        <f t="shared" si="5"/>
        <v>13375.81</v>
      </c>
      <c r="S35" s="217">
        <f t="shared" si="6"/>
        <v>0</v>
      </c>
    </row>
    <row r="36" spans="1:19" ht="75" x14ac:dyDescent="0.25">
      <c r="A36" s="87" t="s">
        <v>173</v>
      </c>
      <c r="B36" s="188" t="s">
        <v>457</v>
      </c>
      <c r="C36" s="188"/>
      <c r="D36" s="87" t="s">
        <v>205</v>
      </c>
      <c r="E36" s="89" t="s">
        <v>206</v>
      </c>
      <c r="F36" s="88" t="s">
        <v>44</v>
      </c>
      <c r="G36" s="90"/>
      <c r="H36" s="90"/>
      <c r="I36" s="219">
        <v>52.75</v>
      </c>
      <c r="J36" s="93">
        <v>545.4</v>
      </c>
      <c r="K36" s="94">
        <f t="shared" si="11"/>
        <v>28769.85</v>
      </c>
      <c r="L36" s="145">
        <f t="shared" si="8"/>
        <v>52.75</v>
      </c>
      <c r="M36" s="202">
        <f t="shared" si="9"/>
        <v>545.4</v>
      </c>
      <c r="N36" s="151">
        <f t="shared" si="10"/>
        <v>28769.85</v>
      </c>
      <c r="P36">
        <v>52.75</v>
      </c>
      <c r="Q36" s="216">
        <f t="shared" si="4"/>
        <v>545.4</v>
      </c>
      <c r="R36">
        <f t="shared" si="5"/>
        <v>28769.85</v>
      </c>
      <c r="S36" s="217">
        <f t="shared" si="6"/>
        <v>0</v>
      </c>
    </row>
    <row r="37" spans="1:19" ht="25.5" x14ac:dyDescent="0.25">
      <c r="A37" s="121"/>
      <c r="B37" s="190" t="s">
        <v>457</v>
      </c>
      <c r="C37" s="190"/>
      <c r="D37" s="122" t="s">
        <v>39</v>
      </c>
      <c r="E37" s="123" t="s">
        <v>326</v>
      </c>
      <c r="F37" s="126"/>
      <c r="G37" s="138"/>
      <c r="H37" s="138"/>
      <c r="I37" s="220"/>
      <c r="J37" s="198"/>
      <c r="K37" s="199"/>
      <c r="L37" s="204"/>
      <c r="M37" s="204"/>
      <c r="N37" s="204"/>
      <c r="Q37" s="216">
        <f t="shared" si="4"/>
        <v>0</v>
      </c>
      <c r="R37">
        <f t="shared" si="5"/>
        <v>0</v>
      </c>
      <c r="S37" s="217">
        <f t="shared" si="6"/>
        <v>0</v>
      </c>
    </row>
    <row r="38" spans="1:19" ht="30" x14ac:dyDescent="0.25">
      <c r="A38" s="87" t="s">
        <v>343</v>
      </c>
      <c r="B38" s="188" t="s">
        <v>457</v>
      </c>
      <c r="C38" s="188"/>
      <c r="D38" s="87" t="s">
        <v>357</v>
      </c>
      <c r="E38" s="89" t="s">
        <v>358</v>
      </c>
      <c r="F38" s="88" t="s">
        <v>119</v>
      </c>
      <c r="G38" s="90"/>
      <c r="H38" s="90"/>
      <c r="I38" s="219">
        <v>36.15</v>
      </c>
      <c r="J38" s="93">
        <v>51.3</v>
      </c>
      <c r="K38" s="94">
        <f t="shared" si="11"/>
        <v>1854.4949999999999</v>
      </c>
      <c r="L38" s="145">
        <f t="shared" si="8"/>
        <v>36.15</v>
      </c>
      <c r="M38" s="202">
        <f t="shared" si="9"/>
        <v>51.3</v>
      </c>
      <c r="N38" s="151">
        <f t="shared" si="10"/>
        <v>1854.4949999999999</v>
      </c>
      <c r="P38">
        <v>36.15</v>
      </c>
      <c r="Q38" s="216">
        <f t="shared" si="4"/>
        <v>51.3</v>
      </c>
      <c r="R38">
        <f t="shared" si="5"/>
        <v>1854.4949999999999</v>
      </c>
      <c r="S38" s="217">
        <f t="shared" si="6"/>
        <v>0</v>
      </c>
    </row>
    <row r="39" spans="1:19" ht="60" x14ac:dyDescent="0.25">
      <c r="A39" s="87" t="s">
        <v>347</v>
      </c>
      <c r="B39" s="188" t="s">
        <v>457</v>
      </c>
      <c r="C39" s="188"/>
      <c r="D39" s="87" t="s">
        <v>363</v>
      </c>
      <c r="E39" s="89" t="s">
        <v>364</v>
      </c>
      <c r="F39" s="88" t="s">
        <v>119</v>
      </c>
      <c r="G39" s="90"/>
      <c r="H39" s="90"/>
      <c r="I39" s="219">
        <v>15.05</v>
      </c>
      <c r="J39" s="93">
        <v>257.8</v>
      </c>
      <c r="K39" s="94">
        <f t="shared" si="11"/>
        <v>3879.8900000000003</v>
      </c>
      <c r="L39" s="145">
        <f t="shared" si="8"/>
        <v>15.05</v>
      </c>
      <c r="M39" s="202">
        <f t="shared" si="9"/>
        <v>257.8</v>
      </c>
      <c r="N39" s="151">
        <f t="shared" si="10"/>
        <v>3879.8900000000003</v>
      </c>
      <c r="P39">
        <v>15.05</v>
      </c>
      <c r="Q39" s="216">
        <f t="shared" si="4"/>
        <v>257.8</v>
      </c>
      <c r="R39">
        <f t="shared" si="5"/>
        <v>3879.8900000000003</v>
      </c>
      <c r="S39" s="217">
        <f t="shared" si="6"/>
        <v>0</v>
      </c>
    </row>
    <row r="40" spans="1:19" ht="60" x14ac:dyDescent="0.25">
      <c r="A40" s="87" t="s">
        <v>350</v>
      </c>
      <c r="B40" s="188" t="s">
        <v>457</v>
      </c>
      <c r="C40" s="188"/>
      <c r="D40" s="87" t="s">
        <v>366</v>
      </c>
      <c r="E40" s="89" t="s">
        <v>367</v>
      </c>
      <c r="F40" s="88" t="s">
        <v>119</v>
      </c>
      <c r="G40" s="90"/>
      <c r="H40" s="90"/>
      <c r="I40" s="219">
        <v>21.05</v>
      </c>
      <c r="J40" s="93">
        <v>154.69999999999999</v>
      </c>
      <c r="K40" s="94">
        <f t="shared" si="11"/>
        <v>3256.4349999999999</v>
      </c>
      <c r="L40" s="145">
        <f t="shared" si="8"/>
        <v>21.05</v>
      </c>
      <c r="M40" s="202">
        <f t="shared" si="9"/>
        <v>154.69999999999999</v>
      </c>
      <c r="N40" s="151">
        <f t="shared" si="10"/>
        <v>3256.4349999999999</v>
      </c>
      <c r="P40">
        <v>21.05</v>
      </c>
      <c r="Q40" s="216">
        <f t="shared" si="4"/>
        <v>154.69999999999999</v>
      </c>
      <c r="R40">
        <f t="shared" si="5"/>
        <v>3256.4349999999999</v>
      </c>
      <c r="S40" s="217">
        <f t="shared" si="6"/>
        <v>0</v>
      </c>
    </row>
    <row r="41" spans="1:19" ht="45" x14ac:dyDescent="0.25">
      <c r="A41" s="87" t="s">
        <v>368</v>
      </c>
      <c r="B41" s="188" t="s">
        <v>457</v>
      </c>
      <c r="C41" s="188"/>
      <c r="D41" s="87" t="s">
        <v>372</v>
      </c>
      <c r="E41" s="89" t="s">
        <v>373</v>
      </c>
      <c r="F41" s="88" t="s">
        <v>119</v>
      </c>
      <c r="G41" s="90"/>
      <c r="H41" s="90"/>
      <c r="I41" s="219">
        <v>36.15</v>
      </c>
      <c r="J41" s="93">
        <v>40.799999999999997</v>
      </c>
      <c r="K41" s="94">
        <f t="shared" si="11"/>
        <v>1474.9199999999998</v>
      </c>
      <c r="L41" s="145">
        <f t="shared" si="8"/>
        <v>36.15</v>
      </c>
      <c r="M41" s="202">
        <f t="shared" si="9"/>
        <v>40.799999999999997</v>
      </c>
      <c r="N41" s="151">
        <f t="shared" si="10"/>
        <v>1474.9199999999998</v>
      </c>
      <c r="P41">
        <v>36.15</v>
      </c>
      <c r="Q41" s="216">
        <f t="shared" si="4"/>
        <v>40.799999999999997</v>
      </c>
      <c r="R41">
        <f t="shared" si="5"/>
        <v>1474.9199999999998</v>
      </c>
      <c r="S41" s="217">
        <f t="shared" si="6"/>
        <v>0</v>
      </c>
    </row>
    <row r="42" spans="1:19" ht="45" x14ac:dyDescent="0.25">
      <c r="A42" s="87" t="s">
        <v>155</v>
      </c>
      <c r="B42" s="188" t="s">
        <v>457</v>
      </c>
      <c r="C42" s="188"/>
      <c r="D42" s="87" t="s">
        <v>375</v>
      </c>
      <c r="E42" s="89" t="s">
        <v>373</v>
      </c>
      <c r="F42" s="88" t="s">
        <v>119</v>
      </c>
      <c r="G42" s="90"/>
      <c r="H42" s="90"/>
      <c r="I42" s="219">
        <v>36.15</v>
      </c>
      <c r="J42" s="93">
        <v>169.1</v>
      </c>
      <c r="K42" s="94">
        <f t="shared" si="11"/>
        <v>6112.9649999999992</v>
      </c>
      <c r="L42" s="145">
        <f t="shared" si="8"/>
        <v>36.15</v>
      </c>
      <c r="M42" s="202">
        <f t="shared" si="9"/>
        <v>169.1</v>
      </c>
      <c r="N42" s="151">
        <f t="shared" si="10"/>
        <v>6112.9649999999992</v>
      </c>
      <c r="P42">
        <v>36.15</v>
      </c>
      <c r="Q42" s="216">
        <f t="shared" si="4"/>
        <v>169.1</v>
      </c>
      <c r="R42">
        <f t="shared" si="5"/>
        <v>6112.9649999999992</v>
      </c>
      <c r="S42" s="217">
        <f t="shared" si="6"/>
        <v>0</v>
      </c>
    </row>
    <row r="43" spans="1:19" x14ac:dyDescent="0.25">
      <c r="A43" s="121"/>
      <c r="B43" s="190"/>
      <c r="C43" s="190"/>
      <c r="D43" s="122" t="s">
        <v>37</v>
      </c>
      <c r="E43" s="123" t="s">
        <v>182</v>
      </c>
      <c r="F43" s="126"/>
      <c r="G43" s="138"/>
      <c r="H43" s="138"/>
      <c r="I43" s="220"/>
      <c r="J43" s="198"/>
      <c r="K43" s="199"/>
      <c r="L43" s="204"/>
      <c r="M43" s="204"/>
      <c r="N43" s="204"/>
      <c r="Q43" s="216">
        <f t="shared" si="4"/>
        <v>0</v>
      </c>
      <c r="R43">
        <f t="shared" si="5"/>
        <v>0</v>
      </c>
      <c r="S43" s="217">
        <f t="shared" si="6"/>
        <v>0</v>
      </c>
    </row>
    <row r="44" spans="1:19" ht="51" x14ac:dyDescent="0.25">
      <c r="A44" s="87" t="s">
        <v>166</v>
      </c>
      <c r="B44" s="191" t="s">
        <v>458</v>
      </c>
      <c r="C44" s="191"/>
      <c r="D44" s="87" t="s">
        <v>193</v>
      </c>
      <c r="E44" s="89" t="s">
        <v>194</v>
      </c>
      <c r="F44" s="88" t="s">
        <v>44</v>
      </c>
      <c r="G44" s="90"/>
      <c r="H44" s="90"/>
      <c r="I44" s="219">
        <v>3060.75</v>
      </c>
      <c r="J44" s="93">
        <v>23.2</v>
      </c>
      <c r="K44" s="94">
        <f t="shared" ref="K44:K46" si="12">I44*J44</f>
        <v>71009.399999999994</v>
      </c>
      <c r="L44" s="145">
        <f t="shared" si="8"/>
        <v>3060.75</v>
      </c>
      <c r="M44" s="202">
        <f t="shared" si="9"/>
        <v>23.2</v>
      </c>
      <c r="N44" s="151">
        <f t="shared" si="10"/>
        <v>71009.399999999994</v>
      </c>
      <c r="P44">
        <v>3060.75</v>
      </c>
      <c r="Q44" s="216">
        <f t="shared" si="4"/>
        <v>23.2</v>
      </c>
      <c r="R44">
        <f t="shared" si="5"/>
        <v>71009.399999999994</v>
      </c>
      <c r="S44" s="217">
        <f t="shared" si="6"/>
        <v>0</v>
      </c>
    </row>
    <row r="45" spans="1:19" ht="75" x14ac:dyDescent="0.25">
      <c r="A45" s="87" t="s">
        <v>169</v>
      </c>
      <c r="B45" s="191" t="s">
        <v>458</v>
      </c>
      <c r="C45" s="191"/>
      <c r="D45" s="87" t="s">
        <v>199</v>
      </c>
      <c r="E45" s="89" t="s">
        <v>200</v>
      </c>
      <c r="F45" s="88" t="s">
        <v>44</v>
      </c>
      <c r="G45" s="90"/>
      <c r="H45" s="90"/>
      <c r="I45" s="219">
        <v>1530.35</v>
      </c>
      <c r="J45" s="93">
        <v>396.71</v>
      </c>
      <c r="K45" s="94">
        <f t="shared" si="12"/>
        <v>607105.14849999989</v>
      </c>
      <c r="L45" s="145">
        <f t="shared" si="8"/>
        <v>1530.35</v>
      </c>
      <c r="M45" s="202">
        <f t="shared" si="9"/>
        <v>396.71</v>
      </c>
      <c r="N45" s="151">
        <f t="shared" si="10"/>
        <v>607105.14849999989</v>
      </c>
      <c r="P45">
        <v>1530.35</v>
      </c>
      <c r="Q45" s="216">
        <f t="shared" si="4"/>
        <v>396.71</v>
      </c>
      <c r="R45">
        <f t="shared" si="5"/>
        <v>607105.14849999989</v>
      </c>
      <c r="S45" s="217">
        <f t="shared" si="6"/>
        <v>0</v>
      </c>
    </row>
    <row r="46" spans="1:19" ht="75" x14ac:dyDescent="0.25">
      <c r="A46" s="87" t="s">
        <v>173</v>
      </c>
      <c r="B46" s="191" t="s">
        <v>458</v>
      </c>
      <c r="C46" s="191"/>
      <c r="D46" s="87" t="s">
        <v>202</v>
      </c>
      <c r="E46" s="89" t="s">
        <v>203</v>
      </c>
      <c r="F46" s="88" t="s">
        <v>44</v>
      </c>
      <c r="G46" s="90"/>
      <c r="H46" s="90"/>
      <c r="I46" s="219">
        <v>1530.35</v>
      </c>
      <c r="J46" s="93">
        <v>443.02</v>
      </c>
      <c r="K46" s="94">
        <f t="shared" si="12"/>
        <v>677975.65699999989</v>
      </c>
      <c r="L46" s="145">
        <f t="shared" si="8"/>
        <v>1530.35</v>
      </c>
      <c r="M46" s="202">
        <f t="shared" si="9"/>
        <v>443.02</v>
      </c>
      <c r="N46" s="151">
        <f t="shared" si="10"/>
        <v>677975.65699999989</v>
      </c>
      <c r="P46">
        <v>1530.35</v>
      </c>
      <c r="Q46" s="216">
        <f t="shared" si="4"/>
        <v>443.02</v>
      </c>
      <c r="R46">
        <f t="shared" si="5"/>
        <v>677975.65699999989</v>
      </c>
      <c r="S46" s="217">
        <f t="shared" si="6"/>
        <v>0</v>
      </c>
    </row>
    <row r="47" spans="1:19" x14ac:dyDescent="0.25">
      <c r="A47" s="90"/>
      <c r="B47" s="90"/>
      <c r="C47" s="90"/>
      <c r="D47" s="90"/>
      <c r="E47" s="90"/>
      <c r="F47" s="90"/>
      <c r="G47" s="90"/>
      <c r="H47" s="90"/>
      <c r="L47" s="151"/>
      <c r="M47" s="151"/>
      <c r="N47" s="151"/>
    </row>
    <row r="48" spans="1:19" ht="15.75" thickBot="1" x14ac:dyDescent="0.3">
      <c r="A48" s="90"/>
      <c r="B48" s="90"/>
      <c r="C48" s="90"/>
      <c r="D48" s="90"/>
      <c r="E48" s="90"/>
      <c r="F48" s="90"/>
      <c r="G48" s="90"/>
      <c r="H48" s="90"/>
      <c r="L48" s="151"/>
      <c r="M48" s="151"/>
      <c r="N48" s="151"/>
    </row>
    <row r="49" spans="1:19" ht="16.5" thickBot="1" x14ac:dyDescent="0.3">
      <c r="A49" s="95"/>
      <c r="B49" s="97"/>
      <c r="C49" s="97"/>
      <c r="D49" s="98" t="s">
        <v>637</v>
      </c>
      <c r="E49" s="96"/>
      <c r="F49" s="99"/>
      <c r="G49" s="100"/>
      <c r="H49" s="101">
        <f>SUM(H29:H46,H17:H22)</f>
        <v>0</v>
      </c>
      <c r="I49" s="102"/>
      <c r="J49" s="102"/>
      <c r="K49" s="200">
        <f>SUM(K29:K46,K17:K22)</f>
        <v>1506923.5879999995</v>
      </c>
      <c r="L49" s="187"/>
      <c r="M49" s="187"/>
      <c r="N49" s="187">
        <f t="shared" ref="N49" si="13">SUM(N29:N46,N17:N22)</f>
        <v>1506923.5879999995</v>
      </c>
      <c r="S49" s="217">
        <f>SUM(S17:S48)</f>
        <v>0</v>
      </c>
    </row>
    <row r="50" spans="1:19" ht="15.75" x14ac:dyDescent="0.25">
      <c r="A50" s="104"/>
      <c r="B50" s="105"/>
      <c r="C50" s="105"/>
      <c r="D50" s="106"/>
      <c r="E50" s="107"/>
      <c r="F50" s="108"/>
      <c r="G50" s="109"/>
      <c r="H50" s="110"/>
      <c r="I50" s="111"/>
      <c r="J50" s="112"/>
      <c r="K50" s="113"/>
      <c r="L50" s="114"/>
      <c r="M50" s="114"/>
      <c r="N50" s="115"/>
    </row>
    <row r="51" spans="1:19" ht="15.75" x14ac:dyDescent="0.25">
      <c r="A51" s="116"/>
      <c r="B51" s="31" t="s">
        <v>18</v>
      </c>
      <c r="C51" s="31"/>
      <c r="E51" s="201" t="s">
        <v>21</v>
      </c>
      <c r="F51" s="116"/>
      <c r="G51" s="117"/>
      <c r="H51" s="116"/>
      <c r="I51" s="35" t="s">
        <v>20</v>
      </c>
      <c r="J51" s="111"/>
      <c r="K51" s="118"/>
      <c r="L51" s="113"/>
      <c r="M51" s="36" t="s">
        <v>22</v>
      </c>
      <c r="N51" s="115"/>
    </row>
    <row r="52" spans="1:19" ht="15.75" x14ac:dyDescent="0.25">
      <c r="A52" s="116"/>
      <c r="B52" s="31"/>
      <c r="C52" s="31"/>
      <c r="E52" s="35"/>
      <c r="F52" s="116"/>
      <c r="G52" s="117"/>
      <c r="H52" s="116"/>
      <c r="I52" s="35"/>
      <c r="J52" s="111"/>
      <c r="K52" s="118"/>
      <c r="L52" s="113"/>
      <c r="M52" s="36"/>
      <c r="N52" s="115"/>
    </row>
    <row r="53" spans="1:19" ht="15.75" x14ac:dyDescent="0.25">
      <c r="A53" s="116"/>
      <c r="B53" s="31" t="s">
        <v>19</v>
      </c>
      <c r="C53" s="31"/>
      <c r="E53" s="31" t="s">
        <v>19</v>
      </c>
      <c r="F53" s="116"/>
      <c r="G53" s="117"/>
      <c r="H53" s="116"/>
      <c r="I53" s="31" t="s">
        <v>19</v>
      </c>
      <c r="J53" s="111"/>
      <c r="K53" s="118"/>
      <c r="L53" s="113"/>
      <c r="M53" s="31" t="s">
        <v>19</v>
      </c>
      <c r="N53" s="115"/>
    </row>
    <row r="54" spans="1:19" x14ac:dyDescent="0.25">
      <c r="L54" s="143"/>
      <c r="M54" s="143"/>
      <c r="N54" s="147"/>
    </row>
  </sheetData>
  <mergeCells count="6">
    <mergeCell ref="F14:H14"/>
    <mergeCell ref="I14:K14"/>
    <mergeCell ref="L14:N14"/>
    <mergeCell ref="F25:H25"/>
    <mergeCell ref="I25:K25"/>
    <mergeCell ref="L25:N25"/>
  </mergeCells>
  <conditionalFormatting sqref="AC1:AI1 A1:AA1">
    <cfRule type="cellIs" dxfId="1" priority="3" stopIfTrue="1" operator="lessThan">
      <formula>0</formula>
    </cfRule>
  </conditionalFormatting>
  <conditionalFormatting sqref="F3">
    <cfRule type="cellIs" dxfId="0" priority="1" stopIfTrue="1" operator="lessThan">
      <formula>0</formula>
    </cfRule>
  </conditionalFormatting>
  <pageMargins left="0.7" right="0.7" top="0.78740157499999996" bottom="0.78740157499999996" header="0.3" footer="0.3"/>
  <pageSetup paperSize="9" scale="74" orientation="landscape" r:id="rId1"/>
  <rowBreaks count="1" manualBreakCount="1">
    <brk id="23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Rekapitulace</vt:lpstr>
      <vt:lpstr>005-01</vt:lpstr>
      <vt:lpstr>005-02</vt:lpstr>
      <vt:lpstr>005-03</vt:lpstr>
      <vt:lpstr>'005-01'!Oblast_tisku</vt:lpstr>
      <vt:lpstr>'005-02'!Oblast_tisku</vt:lpstr>
      <vt:lpstr>'005-03'!Oblast_tisku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ANTALOVÁ, Zdena</dc:creator>
  <cp:lastModifiedBy>ANTALOVÁ, Zdena</cp:lastModifiedBy>
  <cp:lastPrinted>2023-01-09T12:20:51Z</cp:lastPrinted>
  <dcterms:created xsi:type="dcterms:W3CDTF">2022-11-23T13:36:04Z</dcterms:created>
  <dcterms:modified xsi:type="dcterms:W3CDTF">2023-02-02T10:42:01Z</dcterms:modified>
</cp:coreProperties>
</file>